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UPACIÓN HOTELERA POR DESTINOS" sheetId="1" r:id="rId4"/>
    <sheet state="visible" name="COMPARATIVO RIVIERA MAYA" sheetId="2" r:id="rId5"/>
  </sheets>
  <definedNames/>
  <calcPr/>
  <extLst>
    <ext uri="GoogleSheetsCustomDataVersion2">
      <go:sheetsCustomData xmlns:go="http://customooxmlschemas.google.com/" r:id="rId6" roundtripDataChecksum="ypwzQ0LWcnIuMV38ZVvOvVAnLL5akdlGaigJ3dNjhlk="/>
    </ext>
  </extLst>
</workbook>
</file>

<file path=xl/sharedStrings.xml><?xml version="1.0" encoding="utf-8"?>
<sst xmlns="http://schemas.openxmlformats.org/spreadsheetml/2006/main" count="113" uniqueCount="30">
  <si>
    <t>DEPARTAMENTO DE INTELIGENCIA DE MERCADOS</t>
  </si>
  <si>
    <t>OCUPACION HOTELERA DE RIVIERA MAYA, CANCÚN, PUERTO MORELOS, Z.C.ISLA MUJERES  Y COZUMEL</t>
  </si>
  <si>
    <t>F E B R E R O    2 0 2 6</t>
  </si>
  <si>
    <t>DESTINOS</t>
  </si>
  <si>
    <t>Dom</t>
  </si>
  <si>
    <t>Lun</t>
  </si>
  <si>
    <t>Mar</t>
  </si>
  <si>
    <t>Miér</t>
  </si>
  <si>
    <t>Jue</t>
  </si>
  <si>
    <t>Vier</t>
  </si>
  <si>
    <t>Sáb</t>
  </si>
  <si>
    <t>ACUMULADO</t>
  </si>
  <si>
    <t>RIVIERA MAYA</t>
  </si>
  <si>
    <t>CANCÚN Z.H</t>
  </si>
  <si>
    <t xml:space="preserve">PUERTO MORELOS </t>
  </si>
  <si>
    <t xml:space="preserve">Z.C  ISLA MUJERES </t>
  </si>
  <si>
    <t>COZUMEL</t>
  </si>
  <si>
    <t>* FUENTE: CPTQ, ASOCIACIÓN DE HOTELES CANCÚN, ASOCICACIÓN DE HOTELES COZUMEL</t>
  </si>
  <si>
    <t>OCUPACION HOTELERA DE RIVIERA MAYA</t>
  </si>
  <si>
    <t>F E B R E R O    2026  vs. 2025</t>
  </si>
  <si>
    <t>DIA</t>
  </si>
  <si>
    <t xml:space="preserve"> </t>
  </si>
  <si>
    <t>OCUPACION GENERAL 2026</t>
  </si>
  <si>
    <t>Cuartos Disponibles día</t>
  </si>
  <si>
    <t>Cuartos Ocupados</t>
  </si>
  <si>
    <t>OCUPACION GENERAL 2025</t>
  </si>
  <si>
    <t>Dif. Ocup. Hot. % 2026 vs 2025</t>
  </si>
  <si>
    <t>Var. Abs. Ctos.  2026  vs 2025</t>
  </si>
  <si>
    <t>Var. Rel %.  2026 vs 2025</t>
  </si>
  <si>
    <t>* FUENTE: CONSEJO DE PROMOCIÓN TURISTICA DE QUINTANA ROO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</si>
</sst>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#,##0_ ;\-#,##0\ "/>
    <numFmt numFmtId="166" formatCode="0.000"/>
  </numFmts>
  <fonts count="56">
    <font>
      <sz val="10.0"/>
      <color rgb="FF000000"/>
      <name val="Arial"/>
      <scheme val="minor"/>
    </font>
    <font>
      <sz val="10.0"/>
      <color theme="0"/>
      <name val="Calibri"/>
    </font>
    <font>
      <sz val="11.0"/>
      <color theme="0"/>
      <name val="Calibri"/>
    </font>
    <font/>
    <font>
      <sz val="11.0"/>
      <color theme="1"/>
      <name val="Calibri"/>
    </font>
    <font>
      <b/>
      <sz val="16.0"/>
      <color theme="0"/>
      <name val="Calibri"/>
    </font>
    <font>
      <b/>
      <sz val="13.0"/>
      <color theme="0"/>
      <name val="Calibri"/>
    </font>
    <font>
      <i/>
      <sz val="12.0"/>
      <color rgb="FF953734"/>
      <name val="Calibri"/>
    </font>
    <font>
      <sz val="11.0"/>
      <color rgb="FF953734"/>
      <name val="Calibri"/>
    </font>
    <font>
      <i/>
      <sz val="11.0"/>
      <color rgb="FF953734"/>
      <name val="Calibri"/>
    </font>
    <font>
      <sz val="11.0"/>
      <color rgb="FF00B050"/>
      <name val="Calibri"/>
    </font>
    <font>
      <i/>
      <u/>
      <sz val="12.0"/>
      <color rgb="FF002060"/>
      <name val="Calibri"/>
    </font>
    <font>
      <i/>
      <u/>
      <sz val="12.0"/>
      <color rgb="FF4F6128"/>
      <name val="Calibri"/>
    </font>
    <font>
      <i/>
      <u/>
      <sz val="12.0"/>
      <color rgb="FFCC3399"/>
      <name val="Calibri"/>
    </font>
    <font>
      <sz val="11.0"/>
      <color rgb="FFCC3399"/>
      <name val="Calibri"/>
    </font>
    <font>
      <i/>
      <u/>
      <sz val="12.0"/>
      <color rgb="FFCC3399"/>
      <name val="Calibri"/>
    </font>
    <font>
      <sz val="11.0"/>
      <color rgb="FF4F6128"/>
      <name val="Calibri"/>
    </font>
    <font>
      <b/>
      <sz val="11.0"/>
      <color theme="0"/>
      <name val="Calibri"/>
    </font>
    <font>
      <b/>
      <sz val="10.0"/>
      <color theme="0"/>
      <name val="Calibri"/>
    </font>
    <font>
      <b/>
      <i/>
      <sz val="10.0"/>
      <color theme="0"/>
      <name val="Calibri"/>
    </font>
    <font>
      <b/>
      <sz val="11.0"/>
      <color rgb="FF366092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i/>
      <sz val="9.0"/>
      <color rgb="FF7F7F7F"/>
      <name val="Calibri"/>
    </font>
    <font>
      <b/>
      <sz val="9.0"/>
      <color rgb="FFFF3300"/>
      <name val="Calibri"/>
    </font>
    <font>
      <b/>
      <sz val="9.0"/>
      <color theme="1"/>
      <name val="Calibri"/>
    </font>
    <font>
      <sz val="9.0"/>
      <color theme="1"/>
      <name val="Calibri"/>
    </font>
    <font>
      <b/>
      <sz val="9.0"/>
      <color rgb="FF7F7F7F"/>
      <name val="Calibri"/>
    </font>
    <font>
      <b/>
      <u/>
      <sz val="9.0"/>
      <color rgb="FF7F7F7F"/>
      <name val="Calibri"/>
    </font>
    <font>
      <b/>
      <sz val="10.0"/>
      <color rgb="FF7F7F7F"/>
      <name val="Calibri"/>
    </font>
    <font>
      <b/>
      <sz val="11.0"/>
      <color rgb="FF7F7F7F"/>
      <name val="Calibri"/>
    </font>
    <font>
      <b/>
      <sz val="12.0"/>
      <color theme="1"/>
      <name val="Calibri"/>
    </font>
    <font>
      <b/>
      <sz val="12.0"/>
      <color theme="9"/>
      <name val="Calibri"/>
    </font>
    <font>
      <b/>
      <sz val="14.0"/>
      <color theme="9"/>
      <name val="Calibri"/>
    </font>
    <font>
      <b/>
      <sz val="12.0"/>
      <color rgb="FFCC0099"/>
      <name val="Calibri"/>
    </font>
    <font>
      <b/>
      <i/>
      <sz val="12.0"/>
      <color theme="1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i/>
      <sz val="12.0"/>
      <color rgb="FF0000CC"/>
      <name val="Calibri"/>
    </font>
    <font>
      <b/>
      <i/>
      <sz val="13.0"/>
      <color rgb="FF002060"/>
      <name val="Calibri"/>
    </font>
    <font>
      <b/>
      <sz val="11.0"/>
      <color theme="1"/>
      <name val="Calibri"/>
    </font>
    <font>
      <sz val="8.0"/>
      <color theme="1"/>
      <name val="Calibri"/>
    </font>
    <font>
      <b/>
      <sz val="12.0"/>
      <color rgb="FFFFFFFF"/>
      <name val="Calibri"/>
    </font>
    <font>
      <sz val="12.0"/>
      <color theme="5"/>
      <name val="Calibri"/>
    </font>
    <font>
      <b/>
      <sz val="13.0"/>
      <color rgb="FF002060"/>
      <name val="Calibri"/>
    </font>
    <font>
      <sz val="12.0"/>
      <color rgb="FF000000"/>
      <name val="Calibri"/>
    </font>
    <font>
      <sz val="12.0"/>
      <color rgb="FFFF0000"/>
      <name val="Calibri"/>
    </font>
    <font>
      <b/>
      <sz val="9.0"/>
      <color rgb="FF800000"/>
      <name val="Calibri"/>
    </font>
    <font>
      <b/>
      <u/>
      <sz val="9.0"/>
      <color rgb="FF800000"/>
      <name val="Calibri"/>
    </font>
    <font>
      <b/>
      <u/>
      <sz val="9.0"/>
      <color rgb="FF800000"/>
      <name val="Calibri"/>
    </font>
    <font>
      <b/>
      <u/>
      <sz val="9.0"/>
      <color rgb="FFA50021"/>
      <name val="Calibri"/>
    </font>
    <font>
      <b/>
      <sz val="12.0"/>
      <color rgb="FF0070C0"/>
      <name val="Calibri"/>
    </font>
    <font>
      <b/>
      <i/>
      <u/>
      <sz val="12.0"/>
      <color rgb="FF00B050"/>
      <name val="Calibri"/>
    </font>
    <font>
      <b/>
      <i/>
      <u/>
      <sz val="14.0"/>
      <color rgb="FF00B050"/>
      <name val="Calibri"/>
    </font>
    <font>
      <b/>
      <i/>
      <u/>
      <sz val="14.0"/>
      <color rgb="FF00B050"/>
      <name val="Calibri"/>
    </font>
    <font>
      <b/>
      <i/>
      <u/>
      <sz val="14.0"/>
      <color rgb="FF00B05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3786BB"/>
        <bgColor rgb="FF3786BB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6B0D8"/>
        <bgColor rgb="FF56B0D8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bottom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theme="0"/>
      </left>
      <right style="thin">
        <color theme="0"/>
      </right>
      <bottom style="thin">
        <color rgb="FFD8D8D8"/>
      </bottom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</border>
    <border>
      <left/>
      <right style="medium">
        <color rgb="FFD8D8D8"/>
      </right>
      <top style="medium">
        <color rgb="FFD8D8D8"/>
      </top>
      <bottom style="medium">
        <color rgb="FFD8D8D8"/>
      </bottom>
    </border>
    <border>
      <left style="thin">
        <color rgb="FFA5A5A5"/>
      </left>
      <top/>
      <bottom/>
    </border>
    <border>
      <right style="thin">
        <color rgb="FFD8D8D8"/>
      </right>
      <top/>
      <bottom/>
    </border>
    <border>
      <top style="thin">
        <color rgb="FFD8D8D8"/>
      </top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2" fillId="2" fontId="5" numFmtId="0" xfId="0" applyAlignment="1" applyBorder="1" applyFont="1">
      <alignment horizontal="center"/>
    </xf>
    <xf borderId="2" fillId="2" fontId="6" numFmtId="17" xfId="0" applyAlignment="1" applyBorder="1" applyFont="1" applyNumberFormat="1">
      <alignment horizontal="center" shrinkToFit="0" vertical="top" wrapText="1"/>
    </xf>
    <xf borderId="1" fillId="2" fontId="7" numFmtId="0" xfId="0" applyBorder="1" applyFont="1"/>
    <xf borderId="1" fillId="2" fontId="8" numFmtId="0" xfId="0" applyBorder="1" applyFont="1"/>
    <xf borderId="1" fillId="2" fontId="7" numFmtId="0" xfId="0" applyAlignment="1" applyBorder="1" applyFont="1">
      <alignment horizontal="center" vertical="center"/>
    </xf>
    <xf borderId="1" fillId="2" fontId="9" numFmtId="0" xfId="0" applyBorder="1" applyFont="1"/>
    <xf borderId="1" fillId="2" fontId="10" numFmtId="0" xfId="0" applyBorder="1" applyFont="1"/>
    <xf borderId="0" fillId="0" fontId="4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Font="1"/>
    <xf borderId="0" fillId="0" fontId="15" numFmtId="0" xfId="0" applyAlignment="1" applyFont="1">
      <alignment horizontal="center" vertical="center"/>
    </xf>
    <xf borderId="0" fillId="0" fontId="16" numFmtId="0" xfId="0" applyFont="1"/>
    <xf borderId="5" fillId="3" fontId="17" numFmtId="0" xfId="0" applyAlignment="1" applyBorder="1" applyFill="1" applyFont="1">
      <alignment horizontal="center" vertical="center"/>
    </xf>
    <xf borderId="6" fillId="3" fontId="18" numFmtId="0" xfId="0" applyAlignment="1" applyBorder="1" applyFont="1">
      <alignment horizontal="center" vertical="center"/>
    </xf>
    <xf borderId="5" fillId="3" fontId="19" numFmtId="0" xfId="0" applyAlignment="1" applyBorder="1" applyFont="1">
      <alignment horizontal="center" vertical="center"/>
    </xf>
    <xf borderId="0" fillId="0" fontId="17" numFmtId="0" xfId="0" applyFont="1"/>
    <xf borderId="7" fillId="0" fontId="3" numFmtId="0" xfId="0" applyBorder="1" applyFont="1"/>
    <xf borderId="8" fillId="3" fontId="17" numFmtId="0" xfId="0" applyAlignment="1" applyBorder="1" applyFont="1">
      <alignment horizontal="center" vertical="center"/>
    </xf>
    <xf borderId="9" fillId="4" fontId="20" numFmtId="0" xfId="0" applyAlignment="1" applyBorder="1" applyFill="1" applyFont="1">
      <alignment horizontal="center" vertical="center"/>
    </xf>
    <xf borderId="9" fillId="4" fontId="21" numFmtId="10" xfId="0" applyAlignment="1" applyBorder="1" applyFont="1" applyNumberFormat="1">
      <alignment readingOrder="0"/>
    </xf>
    <xf borderId="9" fillId="4" fontId="21" numFmtId="10" xfId="0" applyBorder="1" applyFont="1" applyNumberFormat="1"/>
    <xf borderId="9" fillId="4" fontId="22" numFmtId="10" xfId="0" applyBorder="1" applyFont="1" applyNumberFormat="1"/>
    <xf borderId="9" fillId="5" fontId="20" numFmtId="0" xfId="0" applyAlignment="1" applyBorder="1" applyFill="1" applyFont="1">
      <alignment horizontal="center"/>
    </xf>
    <xf borderId="9" fillId="5" fontId="21" numFmtId="10" xfId="0" applyAlignment="1" applyBorder="1" applyFont="1" applyNumberFormat="1">
      <alignment readingOrder="0"/>
    </xf>
    <xf borderId="9" fillId="5" fontId="21" numFmtId="10" xfId="0" applyBorder="1" applyFont="1" applyNumberFormat="1"/>
    <xf borderId="9" fillId="5" fontId="22" numFmtId="164" xfId="0" applyBorder="1" applyFont="1" applyNumberFormat="1"/>
    <xf borderId="9" fillId="4" fontId="20" numFmtId="0" xfId="0" applyAlignment="1" applyBorder="1" applyFont="1">
      <alignment horizontal="center"/>
    </xf>
    <xf borderId="9" fillId="4" fontId="22" numFmtId="164" xfId="0" applyBorder="1" applyFont="1" applyNumberFormat="1"/>
    <xf borderId="1" fillId="5" fontId="4" numFmtId="0" xfId="0" applyBorder="1" applyFont="1"/>
    <xf borderId="0" fillId="0" fontId="23" numFmtId="0" xfId="0" applyFont="1"/>
    <xf borderId="0" fillId="0" fontId="24" numFmtId="0" xfId="0" applyFont="1"/>
    <xf borderId="0" fillId="0" fontId="25" numFmtId="0" xfId="0" applyFont="1"/>
    <xf borderId="0" fillId="0" fontId="26" numFmtId="0" xfId="0" applyFont="1"/>
    <xf borderId="0" fillId="0" fontId="23" numFmtId="0" xfId="0" applyAlignment="1" applyFont="1">
      <alignment vertical="center"/>
    </xf>
    <xf borderId="0" fillId="0" fontId="27" numFmtId="10" xfId="0" applyAlignment="1" applyFont="1" applyNumberFormat="1">
      <alignment horizontal="left" vertical="center"/>
    </xf>
    <xf borderId="0" fillId="0" fontId="28" numFmtId="164" xfId="0" applyFont="1" applyNumberFormat="1"/>
    <xf borderId="0" fillId="0" fontId="27" numFmtId="0" xfId="0" applyFont="1"/>
    <xf borderId="0" fillId="0" fontId="29" numFmtId="0" xfId="0" applyFont="1"/>
    <xf borderId="0" fillId="0" fontId="30" numFmtId="0" xfId="0" applyFont="1"/>
    <xf borderId="1" fillId="2" fontId="31" numFmtId="0" xfId="0" applyBorder="1" applyFont="1"/>
    <xf borderId="1" fillId="5" fontId="2" numFmtId="0" xfId="0" applyBorder="1" applyFont="1"/>
    <xf borderId="0" fillId="0" fontId="5" numFmtId="0" xfId="0" applyFont="1"/>
    <xf borderId="0" fillId="0" fontId="31" numFmtId="0" xfId="0" applyFont="1"/>
    <xf borderId="2" fillId="2" fontId="6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shrinkToFit="0" vertical="top" wrapText="1"/>
    </xf>
    <xf borderId="1" fillId="5" fontId="31" numFmtId="0" xfId="0" applyBorder="1" applyFont="1"/>
    <xf borderId="1" fillId="5" fontId="32" numFmtId="0" xfId="0" applyAlignment="1" applyBorder="1" applyFont="1">
      <alignment horizontal="center"/>
    </xf>
    <xf borderId="1" fillId="5" fontId="33" numFmtId="0" xfId="0" applyAlignment="1" applyBorder="1" applyFont="1">
      <alignment horizontal="center"/>
    </xf>
    <xf borderId="1" fillId="5" fontId="33" numFmtId="0" xfId="0" applyBorder="1" applyFont="1"/>
    <xf borderId="1" fillId="5" fontId="34" numFmtId="0" xfId="0" applyBorder="1" applyFont="1"/>
    <xf borderId="1" fillId="5" fontId="31" numFmtId="49" xfId="0" applyAlignment="1" applyBorder="1" applyFont="1" applyNumberFormat="1">
      <alignment horizontal="center"/>
    </xf>
    <xf borderId="1" fillId="5" fontId="31" numFmtId="0" xfId="0" applyAlignment="1" applyBorder="1" applyFont="1">
      <alignment horizontal="center"/>
    </xf>
    <xf borderId="0" fillId="0" fontId="35" numFmtId="0" xfId="0" applyAlignment="1" applyFont="1">
      <alignment horizontal="center" vertical="center"/>
    </xf>
    <xf borderId="5" fillId="3" fontId="36" numFmtId="0" xfId="0" applyAlignment="1" applyBorder="1" applyFont="1">
      <alignment horizontal="center" vertical="center"/>
    </xf>
    <xf borderId="0" fillId="0" fontId="37" numFmtId="0" xfId="0" applyAlignment="1" applyFont="1">
      <alignment horizontal="center" vertical="center"/>
    </xf>
    <xf borderId="0" fillId="0" fontId="38" numFmtId="0" xfId="0" applyFont="1"/>
    <xf borderId="10" fillId="0" fontId="3" numFmtId="0" xfId="0" applyBorder="1" applyFont="1"/>
    <xf borderId="8" fillId="3" fontId="36" numFmtId="0" xfId="0" applyAlignment="1" applyBorder="1" applyFont="1">
      <alignment horizontal="center"/>
    </xf>
    <xf borderId="0" fillId="0" fontId="37" numFmtId="164" xfId="0" applyFont="1" applyNumberFormat="1"/>
    <xf borderId="9" fillId="6" fontId="39" numFmtId="164" xfId="0" applyBorder="1" applyFill="1" applyFont="1" applyNumberFormat="1"/>
    <xf borderId="9" fillId="4" fontId="31" numFmtId="10" xfId="0" applyAlignment="1" applyBorder="1" applyFont="1" applyNumberFormat="1">
      <alignment readingOrder="0"/>
    </xf>
    <xf borderId="9" fillId="4" fontId="31" numFmtId="10" xfId="0" applyBorder="1" applyFont="1" applyNumberFormat="1"/>
    <xf borderId="9" fillId="6" fontId="40" numFmtId="164" xfId="0" applyAlignment="1" applyBorder="1" applyFont="1" applyNumberFormat="1">
      <alignment horizontal="center"/>
    </xf>
    <xf borderId="2" fillId="5" fontId="31" numFmtId="165" xfId="0" applyAlignment="1" applyBorder="1" applyFont="1" applyNumberFormat="1">
      <alignment horizontal="center" shrinkToFit="0" vertical="center" wrapText="1"/>
    </xf>
    <xf borderId="9" fillId="6" fontId="37" numFmtId="10" xfId="0" applyBorder="1" applyFont="1" applyNumberFormat="1"/>
    <xf borderId="9" fillId="6" fontId="4" numFmtId="3" xfId="0" applyAlignment="1" applyBorder="1" applyFont="1" applyNumberFormat="1">
      <alignment horizontal="right" vertical="center"/>
    </xf>
    <xf borderId="9" fillId="6" fontId="40" numFmtId="3" xfId="0" applyAlignment="1" applyBorder="1" applyFont="1" applyNumberFormat="1">
      <alignment horizontal="center"/>
    </xf>
    <xf borderId="0" fillId="0" fontId="37" numFmtId="10" xfId="0" applyFont="1" applyNumberFormat="1"/>
    <xf borderId="9" fillId="6" fontId="37" numFmtId="3" xfId="0" applyBorder="1" applyFont="1" applyNumberFormat="1"/>
    <xf borderId="9" fillId="5" fontId="4" numFmtId="3" xfId="0" applyAlignment="1" applyBorder="1" applyFont="1" applyNumberFormat="1">
      <alignment horizontal="right" vertical="center"/>
    </xf>
    <xf borderId="0" fillId="0" fontId="31" numFmtId="3" xfId="0" applyAlignment="1" applyFont="1" applyNumberFormat="1">
      <alignment horizontal="center" shrinkToFit="0" vertical="center" wrapText="1"/>
    </xf>
    <xf borderId="1" fillId="5" fontId="37" numFmtId="3" xfId="0" applyBorder="1" applyFont="1" applyNumberFormat="1"/>
    <xf borderId="1" fillId="5" fontId="37" numFmtId="3" xfId="0" applyAlignment="1" applyBorder="1" applyFont="1" applyNumberFormat="1">
      <alignment horizontal="right" vertical="center"/>
    </xf>
    <xf borderId="1" fillId="5" fontId="31" numFmtId="3" xfId="0" applyAlignment="1" applyBorder="1" applyFont="1" applyNumberFormat="1">
      <alignment horizontal="center"/>
    </xf>
    <xf borderId="1" fillId="5" fontId="37" numFmtId="3" xfId="0" applyAlignment="1" applyBorder="1" applyFont="1" applyNumberFormat="1">
      <alignment horizontal="center" vertical="center"/>
    </xf>
    <xf borderId="1" fillId="5" fontId="41" numFmtId="3" xfId="0" applyAlignment="1" applyBorder="1" applyFont="1" applyNumberFormat="1">
      <alignment horizontal="center" vertical="center"/>
    </xf>
    <xf borderId="8" fillId="7" fontId="36" numFmtId="0" xfId="0" applyAlignment="1" applyBorder="1" applyFill="1" applyFont="1">
      <alignment horizontal="center" vertical="center"/>
    </xf>
    <xf borderId="8" fillId="7" fontId="42" numFmtId="0" xfId="0" applyAlignment="1" applyBorder="1" applyFont="1">
      <alignment horizontal="center" vertical="center"/>
    </xf>
    <xf borderId="0" fillId="0" fontId="31" numFmtId="0" xfId="0" applyAlignment="1" applyFont="1">
      <alignment horizontal="center" vertical="center"/>
    </xf>
    <xf borderId="0" fillId="0" fontId="43" numFmtId="0" xfId="0" applyFont="1"/>
    <xf borderId="9" fillId="5" fontId="44" numFmtId="164" xfId="0" applyBorder="1" applyFont="1" applyNumberFormat="1"/>
    <xf borderId="11" fillId="5" fontId="45" numFmtId="10" xfId="0" applyAlignment="1" applyBorder="1" applyFont="1" applyNumberFormat="1">
      <alignment horizontal="right" shrinkToFit="0" wrapText="1"/>
    </xf>
    <xf borderId="12" fillId="5" fontId="45" numFmtId="10" xfId="0" applyAlignment="1" applyBorder="1" applyFont="1" applyNumberFormat="1">
      <alignment horizontal="right" shrinkToFit="0" wrapText="1"/>
    </xf>
    <xf borderId="9" fillId="6" fontId="31" numFmtId="164" xfId="0" applyAlignment="1" applyBorder="1" applyFont="1" applyNumberFormat="1">
      <alignment horizontal="center"/>
    </xf>
    <xf borderId="1" fillId="5" fontId="43" numFmtId="0" xfId="0" applyBorder="1" applyFont="1"/>
    <xf borderId="13" fillId="5" fontId="31" numFmtId="3" xfId="0" applyAlignment="1" applyBorder="1" applyFont="1" applyNumberFormat="1">
      <alignment horizontal="center"/>
    </xf>
    <xf borderId="14" fillId="0" fontId="3" numFmtId="0" xfId="0" applyBorder="1" applyFont="1"/>
    <xf borderId="9" fillId="5" fontId="37" numFmtId="10" xfId="0" applyBorder="1" applyFont="1" applyNumberFormat="1"/>
    <xf borderId="9" fillId="5" fontId="40" numFmtId="3" xfId="0" applyAlignment="1" applyBorder="1" applyFont="1" applyNumberFormat="1">
      <alignment horizontal="center"/>
    </xf>
    <xf borderId="1" fillId="5" fontId="37" numFmtId="10" xfId="0" applyBorder="1" applyFont="1" applyNumberFormat="1"/>
    <xf borderId="9" fillId="5" fontId="37" numFmtId="3" xfId="0" applyBorder="1" applyFont="1" applyNumberFormat="1"/>
    <xf borderId="1" fillId="5" fontId="31" numFmtId="3" xfId="0" applyAlignment="1" applyBorder="1" applyFont="1" applyNumberFormat="1">
      <alignment horizontal="center" shrinkToFit="0" vertical="center" wrapText="1"/>
    </xf>
    <xf borderId="0" fillId="0" fontId="46" numFmtId="166" xfId="0" applyFont="1" applyNumberFormat="1"/>
    <xf borderId="9" fillId="5" fontId="31" numFmtId="166" xfId="0" applyBorder="1" applyFont="1" applyNumberFormat="1"/>
    <xf borderId="9" fillId="5" fontId="40" numFmtId="10" xfId="0" applyAlignment="1" applyBorder="1" applyFont="1" applyNumberFormat="1">
      <alignment horizontal="right" vertical="center"/>
    </xf>
    <xf borderId="9" fillId="5" fontId="40" numFmtId="10" xfId="0" applyAlignment="1" applyBorder="1" applyFont="1" applyNumberFormat="1">
      <alignment horizontal="center" vertical="center"/>
    </xf>
    <xf borderId="1" fillId="5" fontId="46" numFmtId="166" xfId="0" applyBorder="1" applyFont="1" applyNumberFormat="1"/>
    <xf borderId="0" fillId="0" fontId="37" numFmtId="0" xfId="0" applyFont="1"/>
    <xf borderId="9" fillId="5" fontId="37" numFmtId="0" xfId="0" applyBorder="1" applyFont="1"/>
    <xf borderId="9" fillId="5" fontId="40" numFmtId="3" xfId="0" applyAlignment="1" applyBorder="1" applyFont="1" applyNumberFormat="1">
      <alignment horizontal="right" vertical="center"/>
    </xf>
    <xf borderId="9" fillId="5" fontId="40" numFmtId="3" xfId="0" applyAlignment="1" applyBorder="1" applyFont="1" applyNumberFormat="1">
      <alignment horizontal="center" vertical="center"/>
    </xf>
    <xf borderId="0" fillId="0" fontId="47" numFmtId="0" xfId="0" applyFont="1"/>
    <xf borderId="0" fillId="0" fontId="48" numFmtId="164" xfId="0" applyFont="1" applyNumberFormat="1"/>
    <xf borderId="0" fillId="0" fontId="49" numFmtId="0" xfId="0" applyFont="1"/>
    <xf borderId="0" fillId="0" fontId="50" numFmtId="10" xfId="0" applyAlignment="1" applyFont="1" applyNumberFormat="1">
      <alignment horizontal="right" vertical="center"/>
    </xf>
    <xf borderId="0" fillId="0" fontId="31" numFmtId="10" xfId="0" applyAlignment="1" applyFont="1" applyNumberFormat="1">
      <alignment horizontal="right" vertical="center"/>
    </xf>
    <xf borderId="15" fillId="0" fontId="51" numFmtId="10" xfId="0" applyAlignment="1" applyBorder="1" applyFont="1" applyNumberFormat="1">
      <alignment horizontal="center" vertical="center"/>
    </xf>
    <xf borderId="15" fillId="0" fontId="3" numFmtId="0" xfId="0" applyBorder="1" applyFont="1"/>
    <xf borderId="15" fillId="0" fontId="31" numFmtId="10" xfId="0" applyAlignment="1" applyBorder="1" applyFont="1" applyNumberFormat="1">
      <alignment horizontal="right" vertical="center"/>
    </xf>
    <xf borderId="0" fillId="0" fontId="31" numFmtId="10" xfId="0" applyAlignment="1" applyFont="1" applyNumberFormat="1">
      <alignment horizontal="center" vertical="center"/>
    </xf>
    <xf borderId="1" fillId="5" fontId="37" numFmtId="0" xfId="0" applyBorder="1" applyFont="1"/>
    <xf borderId="0" fillId="0" fontId="37" numFmtId="0" xfId="0" applyAlignment="1" applyFont="1">
      <alignment horizontal="center"/>
    </xf>
    <xf borderId="1" fillId="5" fontId="52" numFmtId="0" xfId="0" applyBorder="1" applyFont="1"/>
    <xf borderId="1" fillId="5" fontId="53" numFmtId="0" xfId="0" applyAlignment="1" applyBorder="1" applyFont="1">
      <alignment horizontal="center"/>
    </xf>
    <xf borderId="1" fillId="5" fontId="54" numFmtId="0" xfId="0" applyBorder="1" applyFont="1"/>
    <xf borderId="1" fillId="5" fontId="55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v>CANCÚN Z.H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'OCUPACIÓN HOTELERA POR DESTINOS'!$C$8:$AD$8</c:f>
            </c:strRef>
          </c:cat>
          <c:val>
            <c:numRef>
              <c:f>'OCUPACIÓN HOTELERA POR DESTINOS'!$C$9:$AD$9</c:f>
              <c:numCache/>
            </c:numRef>
          </c:val>
          <c:smooth val="0"/>
        </c:ser>
        <c:ser>
          <c:idx val="1"/>
          <c:order val="1"/>
          <c:tx>
            <c:v>RIVIERA MAYA</c:v>
          </c:tx>
          <c:spPr>
            <a:ln cmpd="sng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'OCUPACIÓN HOTELERA POR DESTINOS'!$C$8:$AD$8</c:f>
            </c:strRef>
          </c:cat>
          <c:val>
            <c:numRef>
              <c:f>'OCUPACIÓN HOTELERA POR DESTINOS'!$C$10:$AD$10</c:f>
              <c:numCache/>
            </c:numRef>
          </c:val>
          <c:smooth val="0"/>
        </c:ser>
        <c:ser>
          <c:idx val="2"/>
          <c:order val="2"/>
          <c:tx>
            <c:v>PUERTO MORELOS </c:v>
          </c:tx>
          <c:spPr>
            <a:ln cmpd="sng">
              <a:solidFill>
                <a:srgbClr val="3D85C6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'OCUPACIÓN HOTELERA POR DESTINOS'!$C$8:$AD$8</c:f>
            </c:strRef>
          </c:cat>
          <c:val>
            <c:numRef>
              <c:f>'OCUPACIÓN HOTELERA POR DESTINOS'!$C$11:$AD$11</c:f>
              <c:numCache/>
            </c:numRef>
          </c:val>
          <c:smooth val="0"/>
        </c:ser>
        <c:ser>
          <c:idx val="3"/>
          <c:order val="3"/>
          <c:tx>
            <c:v>COZUMEL</c:v>
          </c:tx>
          <c:spPr>
            <a:ln cmpd="sng">
              <a:solidFill>
                <a:srgbClr val="4BACC6"/>
              </a:solidFill>
            </a:ln>
          </c:spPr>
          <c:marker>
            <c:symbol val="none"/>
          </c:marker>
          <c:cat>
            <c:strRef>
              <c:f>'OCUPACIÓN HOTELERA POR DESTINOS'!$C$8:$AD$8</c:f>
            </c:strRef>
          </c:cat>
          <c:val>
            <c:numRef>
              <c:f>'OCUPACIÓN HOTELERA POR DESTINOS'!$C$12:$AD$12</c:f>
              <c:numCache/>
            </c:numRef>
          </c:val>
          <c:smooth val="0"/>
        </c:ser>
        <c:ser>
          <c:idx val="4"/>
          <c:order val="4"/>
          <c:tx>
            <c:v>Z.C  ISLA MUJERES </c:v>
          </c:tx>
          <c:spPr>
            <a:ln cmpd="sng">
              <a:solidFill>
                <a:srgbClr val="953734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'OCUPACIÓN HOTELERA POR DESTINOS'!$C$8:$AD$8</c:f>
            </c:strRef>
          </c:cat>
          <c:val>
            <c:numRef>
              <c:f>'OCUPACIÓN HOTELERA POR DESTINOS'!$C$13:$AD$13</c:f>
              <c:numCache/>
            </c:numRef>
          </c:val>
          <c:smooth val="0"/>
        </c:ser>
        <c:axId val="1012792722"/>
        <c:axId val="634505294"/>
      </c:lineChart>
      <c:catAx>
        <c:axId val="10127927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34505294"/>
      </c:catAx>
      <c:valAx>
        <c:axId val="6345052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12792722"/>
      </c:valAx>
    </c:plotArea>
    <c:legend>
      <c:legendPos val="b"/>
      <c:layout>
        <c:manualLayout>
          <c:xMode val="edge"/>
          <c:yMode val="edge"/>
          <c:x val="0.28056846995498086"/>
          <c:y val="0.9257045481255142"/>
        </c:manualLayout>
      </c:layout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4454326575319817"/>
          <c:y val="0.06543103398106279"/>
          <c:w val="0.836992735652138"/>
          <c:h val="0.6270509977827051"/>
        </c:manualLayout>
      </c:layout>
      <c:lineChart>
        <c:ser>
          <c:idx val="0"/>
          <c:order val="0"/>
          <c:tx>
            <c:v>OCUPACION GENERAL 2026</c:v>
          </c:tx>
          <c:spPr>
            <a:ln cmpd="sng">
              <a:solidFill>
                <a:srgbClr val="3689AA"/>
              </a:solidFill>
            </a:ln>
          </c:spPr>
          <c:marker>
            <c:symbol val="circle"/>
            <c:size val="11"/>
            <c:spPr>
              <a:solidFill>
                <a:srgbClr val="3689AA"/>
              </a:solidFill>
              <a:ln cmpd="sng">
                <a:solidFill>
                  <a:srgbClr val="3689AA"/>
                </a:solidFill>
              </a:ln>
            </c:spPr>
          </c:marker>
          <c:cat>
            <c:strRef>
              <c:f>'COMPARATIVO RIVIERA MAYA'!$D$6:$AE$6</c:f>
            </c:strRef>
          </c:cat>
          <c:val>
            <c:numRef>
              <c:f>'COMPARATIVO RIVIERA MAYA'!$D$7:$AE$7</c:f>
              <c:numCache/>
            </c:numRef>
          </c:val>
          <c:smooth val="0"/>
        </c:ser>
        <c:ser>
          <c:idx val="1"/>
          <c:order val="1"/>
          <c:tx>
            <c:v>OCUPACION GENERAL 2025</c:v>
          </c:tx>
          <c:spPr>
            <a:ln cmpd="sng">
              <a:solidFill>
                <a:srgbClr val="C0504D"/>
              </a:solidFill>
            </a:ln>
          </c:spPr>
          <c:marker>
            <c:symbol val="circle"/>
            <c:size val="9"/>
            <c:spPr>
              <a:solidFill>
                <a:srgbClr val="C0504D"/>
              </a:solidFill>
              <a:ln cmpd="sng">
                <a:solidFill>
                  <a:srgbClr val="C0504D"/>
                </a:solidFill>
              </a:ln>
            </c:spPr>
          </c:marker>
          <c:cat>
            <c:strRef>
              <c:f>'COMPARATIVO RIVIERA MAYA'!$D$6:$AE$6</c:f>
            </c:strRef>
          </c:cat>
          <c:val>
            <c:numRef>
              <c:f>'COMPARATIVO RIVIERA MAYA'!$D$7:$AE$7</c:f>
              <c:numCache/>
            </c:numRef>
          </c:val>
          <c:smooth val="0"/>
        </c:ser>
        <c:ser>
          <c:idx val="2"/>
          <c:order val="2"/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'COMPARATIVO RIVIERA MAYA'!$D$6:$AE$6</c:f>
            </c:strRef>
          </c:cat>
          <c:val>
            <c:numRef>
              <c:f>'COMPARATIVO RIVIERA MAYA'!$D$13:$AE$13</c:f>
              <c:numCache/>
            </c:numRef>
          </c:val>
          <c:smooth val="0"/>
        </c:ser>
        <c:axId val="1094908783"/>
        <c:axId val="1748569271"/>
      </c:lineChart>
      <c:catAx>
        <c:axId val="10949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8569271"/>
      </c:catAx>
      <c:valAx>
        <c:axId val="17485692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4908783"/>
      </c:valAx>
    </c:plotArea>
    <c:legend>
      <c:legendPos val="r"/>
      <c:layout>
        <c:manualLayout>
          <c:xMode val="edge"/>
          <c:yMode val="edge"/>
          <c:x val="0.3102975198929584"/>
          <c:y val="0.8488500910778614"/>
        </c:manualLayout>
      </c:layout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5.png"/><Relationship Id="rId6" Type="http://schemas.openxmlformats.org/officeDocument/2006/relationships/image" Target="../media/image1.png"/><Relationship Id="rId7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4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15</xdr:row>
      <xdr:rowOff>38100</xdr:rowOff>
    </xdr:from>
    <xdr:ext cx="18554700" cy="3829050"/>
    <xdr:graphicFrame>
      <xdr:nvGraphicFramePr>
        <xdr:cNvPr id="279808096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914400</xdr:colOff>
      <xdr:row>2</xdr:row>
      <xdr:rowOff>257175</xdr:rowOff>
    </xdr:from>
    <xdr:ext cx="1724025" cy="36195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133350</xdr:colOff>
      <xdr:row>2</xdr:row>
      <xdr:rowOff>266700</xdr:rowOff>
    </xdr:from>
    <xdr:ext cx="1981200" cy="361950"/>
    <xdr:pic>
      <xdr:nvPicPr>
        <xdr:cNvPr id="0" name="image3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371475</xdr:colOff>
      <xdr:row>2</xdr:row>
      <xdr:rowOff>323850</xdr:rowOff>
    </xdr:from>
    <xdr:ext cx="1085850" cy="314325"/>
    <xdr:pic>
      <xdr:nvPicPr>
        <xdr:cNvPr id="0" name="image6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2</xdr:row>
      <xdr:rowOff>352425</xdr:rowOff>
    </xdr:from>
    <xdr:ext cx="1285875" cy="247650"/>
    <xdr:pic>
      <xdr:nvPicPr>
        <xdr:cNvPr id="0" name="image5.png" title="Imagen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2</xdr:row>
      <xdr:rowOff>295275</xdr:rowOff>
    </xdr:from>
    <xdr:ext cx="1771650" cy="295275"/>
    <xdr:pic>
      <xdr:nvPicPr>
        <xdr:cNvPr id="0" name="image1.png" title="Imagen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161925</xdr:colOff>
      <xdr:row>2</xdr:row>
      <xdr:rowOff>352425</xdr:rowOff>
    </xdr:from>
    <xdr:ext cx="1381125" cy="361950"/>
    <xdr:pic>
      <xdr:nvPicPr>
        <xdr:cNvPr id="0" name="image2.png" title="Imagen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952500</xdr:colOff>
      <xdr:row>20</xdr:row>
      <xdr:rowOff>85725</xdr:rowOff>
    </xdr:from>
    <xdr:ext cx="19354800" cy="4295775"/>
    <xdr:graphicFrame>
      <xdr:nvGraphicFramePr>
        <xdr:cNvPr id="195922530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142875</xdr:colOff>
      <xdr:row>1</xdr:row>
      <xdr:rowOff>38100</xdr:rowOff>
    </xdr:from>
    <xdr:ext cx="1724025" cy="3619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1</xdr:row>
      <xdr:rowOff>47625</xdr:rowOff>
    </xdr:from>
    <xdr:ext cx="1771650" cy="2952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689AA"/>
    <pageSetUpPr fitToPage="1"/>
  </sheetPr>
  <sheetViews>
    <sheetView showGridLines="0" workbookViewId="0"/>
  </sheetViews>
  <sheetFormatPr customHeight="1" defaultColWidth="12.63" defaultRowHeight="15.0"/>
  <cols>
    <col customWidth="1" min="1" max="1" width="2.88"/>
    <col customWidth="1" min="2" max="2" width="18.38"/>
    <col customWidth="1" min="3" max="30" width="9.0"/>
    <col customWidth="1" min="31" max="31" width="12.63"/>
  </cols>
  <sheetData>
    <row r="1" ht="25.5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>
      <c r="A2" s="5"/>
      <c r="B2" s="5"/>
      <c r="C2" s="6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ht="29.25" customHeight="1">
      <c r="A3" s="5"/>
      <c r="B3" s="5"/>
      <c r="C3" s="7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ht="20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8"/>
      <c r="O4" s="8"/>
      <c r="P4" s="8"/>
      <c r="Q4" s="8"/>
      <c r="R4" s="9"/>
      <c r="S4" s="10"/>
      <c r="T4" s="9"/>
      <c r="U4" s="9"/>
      <c r="V4" s="9"/>
      <c r="W4" s="9"/>
      <c r="X4" s="9"/>
      <c r="Y4" s="5"/>
      <c r="Z4" s="5"/>
      <c r="AA4" s="5"/>
      <c r="AB4" s="5"/>
      <c r="AC4" s="5"/>
      <c r="AD4" s="5"/>
      <c r="AE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/>
      <c r="P5" s="9"/>
      <c r="Q5" s="10"/>
      <c r="R5" s="8"/>
      <c r="S5" s="8"/>
      <c r="T5" s="8"/>
      <c r="U5" s="11"/>
      <c r="V5" s="11"/>
      <c r="W5" s="9"/>
      <c r="X5" s="9"/>
      <c r="Y5" s="12"/>
      <c r="Z5" s="5"/>
      <c r="AA5" s="5"/>
      <c r="AB5" s="5"/>
      <c r="AC5" s="5"/>
      <c r="AD5" s="5"/>
      <c r="AE5" s="5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4"/>
      <c r="K6" s="14"/>
      <c r="L6" s="13"/>
      <c r="M6" s="14"/>
      <c r="N6" s="14"/>
      <c r="O6" s="15"/>
      <c r="P6" s="16"/>
      <c r="Q6" s="16"/>
      <c r="R6" s="16"/>
      <c r="S6" s="17"/>
      <c r="T6" s="18"/>
      <c r="U6" s="17"/>
      <c r="V6" s="17"/>
      <c r="W6" s="17"/>
      <c r="X6" s="17"/>
      <c r="Y6" s="17"/>
      <c r="Z6" s="19"/>
      <c r="AA6" s="13"/>
      <c r="AB6" s="13"/>
      <c r="AC6" s="13"/>
      <c r="AD6" s="13"/>
      <c r="AE6" s="13"/>
    </row>
    <row r="7">
      <c r="A7" s="13"/>
      <c r="B7" s="20" t="s">
        <v>3</v>
      </c>
      <c r="C7" s="21" t="s">
        <v>4</v>
      </c>
      <c r="D7" s="21" t="s">
        <v>5</v>
      </c>
      <c r="E7" s="21" t="s">
        <v>6</v>
      </c>
      <c r="F7" s="21" t="s">
        <v>7</v>
      </c>
      <c r="G7" s="21" t="s">
        <v>8</v>
      </c>
      <c r="H7" s="21" t="s">
        <v>9</v>
      </c>
      <c r="I7" s="21" t="s">
        <v>10</v>
      </c>
      <c r="J7" s="21" t="s">
        <v>4</v>
      </c>
      <c r="K7" s="21" t="s">
        <v>5</v>
      </c>
      <c r="L7" s="21" t="s">
        <v>6</v>
      </c>
      <c r="M7" s="21" t="s">
        <v>7</v>
      </c>
      <c r="N7" s="21" t="s">
        <v>8</v>
      </c>
      <c r="O7" s="21" t="s">
        <v>9</v>
      </c>
      <c r="P7" s="21" t="s">
        <v>10</v>
      </c>
      <c r="Q7" s="21" t="s">
        <v>4</v>
      </c>
      <c r="R7" s="21" t="s">
        <v>5</v>
      </c>
      <c r="S7" s="21" t="s">
        <v>6</v>
      </c>
      <c r="T7" s="21" t="s">
        <v>7</v>
      </c>
      <c r="U7" s="21" t="s">
        <v>8</v>
      </c>
      <c r="V7" s="21" t="s">
        <v>9</v>
      </c>
      <c r="W7" s="21" t="s">
        <v>10</v>
      </c>
      <c r="X7" s="21" t="s">
        <v>4</v>
      </c>
      <c r="Y7" s="21" t="s">
        <v>5</v>
      </c>
      <c r="Z7" s="21" t="s">
        <v>6</v>
      </c>
      <c r="AA7" s="21" t="s">
        <v>7</v>
      </c>
      <c r="AB7" s="21" t="s">
        <v>8</v>
      </c>
      <c r="AC7" s="21" t="s">
        <v>9</v>
      </c>
      <c r="AD7" s="21" t="s">
        <v>10</v>
      </c>
      <c r="AE7" s="22" t="s">
        <v>11</v>
      </c>
    </row>
    <row r="8">
      <c r="A8" s="23"/>
      <c r="B8" s="24"/>
      <c r="C8" s="25">
        <v>1.0</v>
      </c>
      <c r="D8" s="25">
        <v>2.0</v>
      </c>
      <c r="E8" s="25">
        <v>3.0</v>
      </c>
      <c r="F8" s="25">
        <v>4.0</v>
      </c>
      <c r="G8" s="25">
        <v>5.0</v>
      </c>
      <c r="H8" s="25">
        <v>6.0</v>
      </c>
      <c r="I8" s="25">
        <v>7.0</v>
      </c>
      <c r="J8" s="25">
        <v>8.0</v>
      </c>
      <c r="K8" s="25">
        <v>9.0</v>
      </c>
      <c r="L8" s="25">
        <v>10.0</v>
      </c>
      <c r="M8" s="25">
        <v>11.0</v>
      </c>
      <c r="N8" s="25">
        <v>12.0</v>
      </c>
      <c r="O8" s="25">
        <v>13.0</v>
      </c>
      <c r="P8" s="25">
        <v>14.0</v>
      </c>
      <c r="Q8" s="25">
        <v>15.0</v>
      </c>
      <c r="R8" s="25">
        <v>16.0</v>
      </c>
      <c r="S8" s="25">
        <v>17.0</v>
      </c>
      <c r="T8" s="25">
        <v>18.0</v>
      </c>
      <c r="U8" s="25">
        <v>19.0</v>
      </c>
      <c r="V8" s="25">
        <v>20.0</v>
      </c>
      <c r="W8" s="25">
        <v>21.0</v>
      </c>
      <c r="X8" s="25">
        <v>22.0</v>
      </c>
      <c r="Y8" s="25">
        <v>23.0</v>
      </c>
      <c r="Z8" s="25">
        <v>24.0</v>
      </c>
      <c r="AA8" s="25">
        <v>25.0</v>
      </c>
      <c r="AB8" s="25">
        <v>26.0</v>
      </c>
      <c r="AC8" s="25">
        <v>27.0</v>
      </c>
      <c r="AD8" s="25">
        <v>28.0</v>
      </c>
      <c r="AE8" s="24"/>
    </row>
    <row r="9" ht="18.0" customHeight="1">
      <c r="A9" s="13"/>
      <c r="B9" s="26" t="s">
        <v>12</v>
      </c>
      <c r="C9" s="27">
        <v>0.8094</v>
      </c>
      <c r="D9" s="27">
        <v>0.803</v>
      </c>
      <c r="E9" s="27">
        <v>0.7844</v>
      </c>
      <c r="F9" s="27">
        <v>0.7892</v>
      </c>
      <c r="G9" s="27">
        <v>0.8087</v>
      </c>
      <c r="H9" s="27">
        <v>0.8264</v>
      </c>
      <c r="I9" s="27">
        <v>0.8363</v>
      </c>
      <c r="J9" s="27">
        <v>0.8465</v>
      </c>
      <c r="K9" s="27">
        <v>0.8257</v>
      </c>
      <c r="L9" s="27">
        <v>0.8119</v>
      </c>
      <c r="M9" s="27">
        <v>0.8222</v>
      </c>
      <c r="N9" s="27">
        <v>0.8464</v>
      </c>
      <c r="O9" s="27">
        <v>0.8842</v>
      </c>
      <c r="P9" s="27">
        <v>0.8962</v>
      </c>
      <c r="Q9" s="27">
        <v>0.9224</v>
      </c>
      <c r="R9" s="27">
        <v>0.9122</v>
      </c>
      <c r="S9" s="27">
        <v>0.8988</v>
      </c>
      <c r="T9" s="27">
        <v>0.8871</v>
      </c>
      <c r="U9" s="27">
        <v>0.8822</v>
      </c>
      <c r="V9" s="27">
        <v>0.9093</v>
      </c>
      <c r="W9" s="27">
        <v>0.9101</v>
      </c>
      <c r="X9" s="27">
        <v>0.8996</v>
      </c>
      <c r="Y9" s="27">
        <v>0.8677</v>
      </c>
      <c r="Z9" s="28"/>
      <c r="AA9" s="28"/>
      <c r="AB9" s="28"/>
      <c r="AC9" s="28"/>
      <c r="AD9" s="28"/>
      <c r="AE9" s="29">
        <f t="shared" ref="AE9:AE13" si="1">AVERAGE(C9:AD9)</f>
        <v>0.8556478261</v>
      </c>
    </row>
    <row r="10" ht="18.0" customHeight="1">
      <c r="A10" s="13"/>
      <c r="B10" s="30" t="s">
        <v>13</v>
      </c>
      <c r="C10" s="31">
        <v>0.835</v>
      </c>
      <c r="D10" s="31">
        <v>0.805</v>
      </c>
      <c r="E10" s="31">
        <v>0.794</v>
      </c>
      <c r="F10" s="31">
        <v>0.813</v>
      </c>
      <c r="G10" s="31">
        <v>0.846</v>
      </c>
      <c r="H10" s="31">
        <v>0.856</v>
      </c>
      <c r="I10" s="31">
        <v>0.863</v>
      </c>
      <c r="J10" s="31">
        <v>0.838</v>
      </c>
      <c r="K10" s="31">
        <v>0.83</v>
      </c>
      <c r="L10" s="31">
        <v>0.824</v>
      </c>
      <c r="M10" s="31">
        <v>0.847</v>
      </c>
      <c r="N10" s="31">
        <v>0.88</v>
      </c>
      <c r="O10" s="31">
        <v>0.89</v>
      </c>
      <c r="P10" s="31">
        <v>0.917</v>
      </c>
      <c r="Q10" s="31">
        <v>0.91</v>
      </c>
      <c r="R10" s="31">
        <v>0.909</v>
      </c>
      <c r="S10" s="31">
        <v>0.893</v>
      </c>
      <c r="T10" s="31">
        <v>0.902</v>
      </c>
      <c r="U10" s="31">
        <v>0.904</v>
      </c>
      <c r="V10" s="31">
        <v>0.897</v>
      </c>
      <c r="W10" s="31">
        <v>0.898</v>
      </c>
      <c r="X10" s="31">
        <v>0.89</v>
      </c>
      <c r="Y10" s="32"/>
      <c r="Z10" s="32"/>
      <c r="AA10" s="32"/>
      <c r="AB10" s="32"/>
      <c r="AC10" s="32"/>
      <c r="AD10" s="32"/>
      <c r="AE10" s="33">
        <f t="shared" si="1"/>
        <v>0.8655</v>
      </c>
    </row>
    <row r="11" ht="18.0" customHeight="1">
      <c r="A11" s="13"/>
      <c r="B11" s="34" t="s">
        <v>14</v>
      </c>
      <c r="C11" s="27">
        <v>0.844</v>
      </c>
      <c r="D11" s="27">
        <v>0.774</v>
      </c>
      <c r="E11" s="27">
        <v>0.752</v>
      </c>
      <c r="F11" s="27">
        <v>0.795</v>
      </c>
      <c r="G11" s="27">
        <v>0.853</v>
      </c>
      <c r="H11" s="27">
        <v>0.869</v>
      </c>
      <c r="I11" s="27">
        <v>0.874</v>
      </c>
      <c r="J11" s="27">
        <v>0.829</v>
      </c>
      <c r="K11" s="27">
        <v>0.809</v>
      </c>
      <c r="L11" s="27">
        <v>0.82</v>
      </c>
      <c r="M11" s="27">
        <v>0.855</v>
      </c>
      <c r="N11" s="27">
        <v>0.914</v>
      </c>
      <c r="O11" s="27">
        <v>0.935</v>
      </c>
      <c r="P11" s="27">
        <v>0.96</v>
      </c>
      <c r="Q11" s="27">
        <v>0.919</v>
      </c>
      <c r="R11" s="27">
        <v>0.878</v>
      </c>
      <c r="S11" s="27">
        <v>0.909</v>
      </c>
      <c r="T11" s="27">
        <v>0.921</v>
      </c>
      <c r="U11" s="27">
        <v>0.941</v>
      </c>
      <c r="V11" s="27">
        <v>0.938</v>
      </c>
      <c r="W11" s="27">
        <v>0.911</v>
      </c>
      <c r="X11" s="27">
        <v>0.925</v>
      </c>
      <c r="Y11" s="28"/>
      <c r="Z11" s="28"/>
      <c r="AA11" s="28"/>
      <c r="AB11" s="28"/>
      <c r="AC11" s="28"/>
      <c r="AD11" s="28"/>
      <c r="AE11" s="35">
        <f t="shared" si="1"/>
        <v>0.8738636364</v>
      </c>
    </row>
    <row r="12" ht="18.0" customHeight="1">
      <c r="A12" s="36"/>
      <c r="B12" s="30" t="s">
        <v>15</v>
      </c>
      <c r="C12" s="31">
        <v>0.811</v>
      </c>
      <c r="D12" s="27">
        <v>0.781</v>
      </c>
      <c r="E12" s="31">
        <v>0.783</v>
      </c>
      <c r="F12" s="31">
        <v>0.807</v>
      </c>
      <c r="G12" s="31">
        <v>0.85</v>
      </c>
      <c r="H12" s="31">
        <v>0.863</v>
      </c>
      <c r="I12" s="31">
        <v>0.853</v>
      </c>
      <c r="J12" s="31">
        <v>0.821</v>
      </c>
      <c r="K12" s="31">
        <v>0.804</v>
      </c>
      <c r="L12" s="31">
        <v>0.779</v>
      </c>
      <c r="M12" s="31">
        <v>0.818</v>
      </c>
      <c r="N12" s="31">
        <v>0.865</v>
      </c>
      <c r="O12" s="31">
        <v>0.896</v>
      </c>
      <c r="P12" s="31">
        <v>0.921</v>
      </c>
      <c r="Q12" s="31">
        <v>0.89</v>
      </c>
      <c r="R12" s="31">
        <v>0.865</v>
      </c>
      <c r="S12" s="31">
        <v>0.854</v>
      </c>
      <c r="T12" s="31">
        <v>0.863</v>
      </c>
      <c r="U12" s="31">
        <v>0.897</v>
      </c>
      <c r="V12" s="31">
        <v>0.898</v>
      </c>
      <c r="W12" s="31">
        <v>0.893</v>
      </c>
      <c r="X12" s="31">
        <v>0.85</v>
      </c>
      <c r="Y12" s="32"/>
      <c r="Z12" s="32"/>
      <c r="AA12" s="32"/>
      <c r="AB12" s="32"/>
      <c r="AC12" s="32"/>
      <c r="AD12" s="32"/>
      <c r="AE12" s="33">
        <f t="shared" si="1"/>
        <v>0.8482727273</v>
      </c>
    </row>
    <row r="13" ht="18.0" customHeight="1">
      <c r="A13" s="13"/>
      <c r="B13" s="26" t="s">
        <v>16</v>
      </c>
      <c r="C13" s="27">
        <v>0.796</v>
      </c>
      <c r="D13" s="27">
        <v>0.7632</v>
      </c>
      <c r="E13" s="27">
        <v>0.8154</v>
      </c>
      <c r="F13" s="27">
        <v>0.7689</v>
      </c>
      <c r="G13" s="27">
        <v>0.7982</v>
      </c>
      <c r="H13" s="27">
        <v>0.8051</v>
      </c>
      <c r="I13" s="27">
        <v>0.8321</v>
      </c>
      <c r="J13" s="27">
        <v>0.8165</v>
      </c>
      <c r="K13" s="27">
        <v>0.8298</v>
      </c>
      <c r="L13" s="27">
        <v>0.8352</v>
      </c>
      <c r="M13" s="27">
        <v>0.839</v>
      </c>
      <c r="N13" s="27">
        <v>0.8588</v>
      </c>
      <c r="O13" s="27">
        <v>0.8899</v>
      </c>
      <c r="P13" s="27">
        <v>0.9338</v>
      </c>
      <c r="Q13" s="27">
        <v>0.9159</v>
      </c>
      <c r="R13" s="27">
        <v>0.9026</v>
      </c>
      <c r="S13" s="27">
        <v>0.8915</v>
      </c>
      <c r="T13" s="27">
        <v>0.8698</v>
      </c>
      <c r="U13" s="27">
        <v>0.8801</v>
      </c>
      <c r="V13" s="27">
        <v>0.9064</v>
      </c>
      <c r="W13" s="27">
        <v>0.9174</v>
      </c>
      <c r="X13" s="27">
        <v>0.8888</v>
      </c>
      <c r="Y13" s="27">
        <v>0.8203</v>
      </c>
      <c r="Z13" s="28"/>
      <c r="AA13" s="28"/>
      <c r="AB13" s="28"/>
      <c r="AC13" s="28"/>
      <c r="AD13" s="28"/>
      <c r="AE13" s="29">
        <f t="shared" si="1"/>
        <v>0.851073913</v>
      </c>
    </row>
    <row r="14">
      <c r="A14" s="13"/>
      <c r="B14" s="13"/>
      <c r="C14" s="37" t="s">
        <v>17</v>
      </c>
      <c r="D14" s="38"/>
      <c r="E14" s="38"/>
      <c r="F14" s="38"/>
      <c r="G14" s="38"/>
      <c r="H14" s="38"/>
      <c r="I14" s="38"/>
      <c r="J14" s="39"/>
      <c r="K14" s="39"/>
      <c r="L14" s="40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>
      <c r="A15" s="13"/>
      <c r="B15" s="41"/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0"/>
      <c r="N15" s="40"/>
      <c r="O15" s="4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>
      <c r="A16" s="13"/>
      <c r="B16" s="45"/>
      <c r="C16" s="45"/>
      <c r="D16" s="45"/>
      <c r="E16" s="45"/>
      <c r="F16" s="45"/>
      <c r="G16" s="45"/>
      <c r="H16" s="45"/>
      <c r="I16" s="45"/>
      <c r="J16" s="45"/>
      <c r="K16" s="46"/>
      <c r="L16" s="4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1:AE1"/>
    <mergeCell ref="C2:AE2"/>
    <mergeCell ref="C3:AE3"/>
    <mergeCell ref="B7:B8"/>
    <mergeCell ref="AE7:AE8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DB3E2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4.75"/>
    <col customWidth="1" min="3" max="3" width="29.88"/>
    <col customWidth="1" min="4" max="31" width="9.0"/>
    <col customWidth="1" min="32" max="32" width="14.63"/>
    <col customWidth="1" min="33" max="33" width="3.13"/>
    <col customWidth="1" min="34" max="55" width="11.38"/>
  </cols>
  <sheetData>
    <row r="1" ht="27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" t="s">
        <v>0</v>
      </c>
      <c r="Q1" s="3"/>
      <c r="R1" s="3"/>
      <c r="S1" s="3"/>
      <c r="T1" s="3"/>
      <c r="U1" s="3"/>
      <c r="V1" s="3"/>
      <c r="W1" s="3"/>
      <c r="X1" s="4"/>
      <c r="Y1" s="47"/>
      <c r="Z1" s="47"/>
      <c r="AA1" s="47"/>
      <c r="AB1" s="47"/>
      <c r="AC1" s="47"/>
      <c r="AD1" s="47"/>
      <c r="AE1" s="47"/>
      <c r="AF1" s="47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ht="19.5" customHeight="1">
      <c r="A2" s="47"/>
      <c r="B2" s="47"/>
      <c r="C2" s="47"/>
      <c r="D2" s="6" t="s">
        <v>18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9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</row>
    <row r="3" ht="24.75" customHeight="1">
      <c r="A3" s="47"/>
      <c r="B3" s="47"/>
      <c r="C3" s="47"/>
      <c r="D3" s="51" t="s">
        <v>19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52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ht="9.0" customHeight="1">
      <c r="A4" s="53"/>
      <c r="B4" s="53"/>
      <c r="C4" s="53"/>
      <c r="D4" s="53"/>
      <c r="E4" s="53"/>
      <c r="F4" s="53"/>
      <c r="G4" s="54"/>
      <c r="H4" s="54"/>
      <c r="I4" s="55"/>
      <c r="J4" s="55"/>
      <c r="K4" s="55"/>
      <c r="L4" s="56"/>
      <c r="M4" s="56"/>
      <c r="N4" s="56"/>
      <c r="O4" s="56"/>
      <c r="P4" s="57"/>
      <c r="Q4" s="53"/>
      <c r="R4" s="58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9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</row>
    <row r="5" ht="24.0" customHeight="1">
      <c r="A5" s="60"/>
      <c r="B5" s="60"/>
      <c r="C5" s="61" t="s">
        <v>20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4</v>
      </c>
      <c r="L5" s="21" t="s">
        <v>5</v>
      </c>
      <c r="M5" s="21" t="s">
        <v>6</v>
      </c>
      <c r="N5" s="21" t="s">
        <v>7</v>
      </c>
      <c r="O5" s="21" t="s">
        <v>8</v>
      </c>
      <c r="P5" s="21" t="s">
        <v>9</v>
      </c>
      <c r="Q5" s="21" t="s">
        <v>10</v>
      </c>
      <c r="R5" s="21" t="s">
        <v>4</v>
      </c>
      <c r="S5" s="21" t="s">
        <v>5</v>
      </c>
      <c r="T5" s="21" t="s">
        <v>6</v>
      </c>
      <c r="U5" s="21" t="s">
        <v>7</v>
      </c>
      <c r="V5" s="21" t="s">
        <v>8</v>
      </c>
      <c r="W5" s="21" t="s">
        <v>9</v>
      </c>
      <c r="X5" s="21" t="s">
        <v>10</v>
      </c>
      <c r="Y5" s="21" t="s">
        <v>4</v>
      </c>
      <c r="Z5" s="21" t="s">
        <v>5</v>
      </c>
      <c r="AA5" s="21" t="s">
        <v>6</v>
      </c>
      <c r="AB5" s="21" t="s">
        <v>7</v>
      </c>
      <c r="AC5" s="21" t="s">
        <v>8</v>
      </c>
      <c r="AD5" s="21" t="s">
        <v>9</v>
      </c>
      <c r="AE5" s="21" t="s">
        <v>10</v>
      </c>
      <c r="AF5" s="61" t="s">
        <v>11</v>
      </c>
      <c r="AG5" s="62"/>
      <c r="AH5" s="62"/>
      <c r="AI5" s="62"/>
      <c r="AJ5" s="62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</row>
    <row r="6" ht="19.5" customHeight="1">
      <c r="A6" s="63"/>
      <c r="B6" s="63"/>
      <c r="C6" s="64"/>
      <c r="D6" s="65">
        <v>1.0</v>
      </c>
      <c r="E6" s="65">
        <v>2.0</v>
      </c>
      <c r="F6" s="65">
        <v>3.0</v>
      </c>
      <c r="G6" s="65">
        <v>4.0</v>
      </c>
      <c r="H6" s="65">
        <v>5.0</v>
      </c>
      <c r="I6" s="65">
        <v>6.0</v>
      </c>
      <c r="J6" s="65">
        <v>7.0</v>
      </c>
      <c r="K6" s="65">
        <v>8.0</v>
      </c>
      <c r="L6" s="65">
        <v>9.0</v>
      </c>
      <c r="M6" s="65">
        <v>10.0</v>
      </c>
      <c r="N6" s="65">
        <v>11.0</v>
      </c>
      <c r="O6" s="65">
        <v>12.0</v>
      </c>
      <c r="P6" s="65">
        <v>13.0</v>
      </c>
      <c r="Q6" s="65">
        <v>14.0</v>
      </c>
      <c r="R6" s="65">
        <v>15.0</v>
      </c>
      <c r="S6" s="65">
        <v>16.0</v>
      </c>
      <c r="T6" s="65">
        <v>17.0</v>
      </c>
      <c r="U6" s="65">
        <v>18.0</v>
      </c>
      <c r="V6" s="65">
        <v>19.0</v>
      </c>
      <c r="W6" s="65">
        <v>20.0</v>
      </c>
      <c r="X6" s="65">
        <v>21.0</v>
      </c>
      <c r="Y6" s="65">
        <v>22.0</v>
      </c>
      <c r="Z6" s="65">
        <v>23.0</v>
      </c>
      <c r="AA6" s="65">
        <v>24.0</v>
      </c>
      <c r="AB6" s="65">
        <v>25.0</v>
      </c>
      <c r="AC6" s="65">
        <v>26.0</v>
      </c>
      <c r="AD6" s="65">
        <v>27.0</v>
      </c>
      <c r="AE6" s="65">
        <v>28.0</v>
      </c>
      <c r="AF6" s="64"/>
      <c r="AG6" s="63"/>
      <c r="AH6" s="63"/>
      <c r="AI6" s="63" t="s">
        <v>21</v>
      </c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</row>
    <row r="7" ht="19.5" customHeight="1">
      <c r="A7" s="66"/>
      <c r="B7" s="66"/>
      <c r="C7" s="67" t="s">
        <v>22</v>
      </c>
      <c r="D7" s="68">
        <v>0.8094</v>
      </c>
      <c r="E7" s="68">
        <v>0.803</v>
      </c>
      <c r="F7" s="68">
        <v>0.7844</v>
      </c>
      <c r="G7" s="68">
        <v>0.7892</v>
      </c>
      <c r="H7" s="68">
        <v>0.8087</v>
      </c>
      <c r="I7" s="68">
        <v>0.8264</v>
      </c>
      <c r="J7" s="68">
        <v>0.8363</v>
      </c>
      <c r="K7" s="68">
        <v>0.8465</v>
      </c>
      <c r="L7" s="68">
        <v>0.8257</v>
      </c>
      <c r="M7" s="68">
        <v>0.8119</v>
      </c>
      <c r="N7" s="68">
        <v>0.8222</v>
      </c>
      <c r="O7" s="68">
        <v>0.8464</v>
      </c>
      <c r="P7" s="68">
        <v>0.8842</v>
      </c>
      <c r="Q7" s="68">
        <v>0.8962</v>
      </c>
      <c r="R7" s="68">
        <v>0.9224</v>
      </c>
      <c r="S7" s="68">
        <v>0.9122</v>
      </c>
      <c r="T7" s="68">
        <v>0.8988</v>
      </c>
      <c r="U7" s="68">
        <v>0.8871</v>
      </c>
      <c r="V7" s="68">
        <v>0.8822</v>
      </c>
      <c r="W7" s="68">
        <v>0.9093</v>
      </c>
      <c r="X7" s="68">
        <v>0.9101</v>
      </c>
      <c r="Y7" s="68">
        <v>0.8996</v>
      </c>
      <c r="Z7" s="68">
        <v>0.8677</v>
      </c>
      <c r="AA7" s="69"/>
      <c r="AB7" s="69"/>
      <c r="AC7" s="69"/>
      <c r="AD7" s="69"/>
      <c r="AE7" s="69"/>
      <c r="AF7" s="70">
        <f>AVERAGE(D7:AE7)</f>
        <v>0.8556478261</v>
      </c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ht="19.5" customHeight="1">
      <c r="A8" s="71">
        <v>59632.0</v>
      </c>
      <c r="B8" s="4"/>
      <c r="C8" s="72" t="s">
        <v>23</v>
      </c>
      <c r="D8" s="73">
        <f>(A8)*0.99</f>
        <v>59035.68</v>
      </c>
      <c r="E8" s="73">
        <f>(A8)*0.99</f>
        <v>59035.68</v>
      </c>
      <c r="F8" s="73">
        <f>(A8)*0.99</f>
        <v>59035.68</v>
      </c>
      <c r="G8" s="73">
        <f>(A8*1)*0.99</f>
        <v>59035.68</v>
      </c>
      <c r="H8" s="73">
        <f>(A8*1)*0.99</f>
        <v>59035.68</v>
      </c>
      <c r="I8" s="73">
        <f>(A8*1)*0.99</f>
        <v>59035.68</v>
      </c>
      <c r="J8" s="73">
        <f>(A8*1)*0.99</f>
        <v>59035.68</v>
      </c>
      <c r="K8" s="73">
        <f>(A8*1)*0.99</f>
        <v>59035.68</v>
      </c>
      <c r="L8" s="73">
        <f>(A8*1)*0.99</f>
        <v>59035.68</v>
      </c>
      <c r="M8" s="73">
        <f>(A8*1)*0.99</f>
        <v>59035.68</v>
      </c>
      <c r="N8" s="73">
        <f>(A8*1)*0.99</f>
        <v>59035.68</v>
      </c>
      <c r="O8" s="73">
        <f>(A8*1)*0.99</f>
        <v>59035.68</v>
      </c>
      <c r="P8" s="73">
        <f>(A8*1)*0.99</f>
        <v>59035.68</v>
      </c>
      <c r="Q8" s="73">
        <f>(A8*1)*0.99</f>
        <v>59035.68</v>
      </c>
      <c r="R8" s="73">
        <f>(A8*1)*0.99</f>
        <v>59035.68</v>
      </c>
      <c r="S8" s="73">
        <f>(A8*1)*0.99</f>
        <v>59035.68</v>
      </c>
      <c r="T8" s="73">
        <f>(A8*1)*0.99</f>
        <v>59035.68</v>
      </c>
      <c r="U8" s="73">
        <f>(A8*1)*0.99</f>
        <v>59035.68</v>
      </c>
      <c r="V8" s="73">
        <f>(A8*1)*0.99</f>
        <v>59035.68</v>
      </c>
      <c r="W8" s="73">
        <f>(A8*1)*0.99</f>
        <v>59035.68</v>
      </c>
      <c r="X8" s="73">
        <f>(A8*1)*0.99</f>
        <v>59035.68</v>
      </c>
      <c r="Y8" s="73">
        <f>(A8*1)*0.99</f>
        <v>59035.68</v>
      </c>
      <c r="Z8" s="73">
        <f>(A8*1)*0.99</f>
        <v>59035.68</v>
      </c>
      <c r="AA8" s="73">
        <f>(A8*1)*0.99</f>
        <v>59035.68</v>
      </c>
      <c r="AB8" s="73">
        <f>(A8*1)*0.99</f>
        <v>59035.68</v>
      </c>
      <c r="AC8" s="73">
        <f>(A8*1)*0.99</f>
        <v>59035.68</v>
      </c>
      <c r="AD8" s="73">
        <f>(A8*1)*0.99</f>
        <v>59035.68</v>
      </c>
      <c r="AE8" s="73">
        <f>(A8*1)*0.99</f>
        <v>59035.68</v>
      </c>
      <c r="AF8" s="74">
        <f t="shared" ref="AF8:AF9" si="2">SUM(D8:AE8)</f>
        <v>1652999.04</v>
      </c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</row>
    <row r="9" ht="19.5" customHeight="1">
      <c r="A9" s="75"/>
      <c r="B9" s="75"/>
      <c r="C9" s="76" t="s">
        <v>24</v>
      </c>
      <c r="D9" s="73">
        <f t="shared" ref="D9:AE9" si="1">D8*D7</f>
        <v>47783.47939</v>
      </c>
      <c r="E9" s="73">
        <f t="shared" si="1"/>
        <v>47405.65104</v>
      </c>
      <c r="F9" s="73">
        <f t="shared" si="1"/>
        <v>46307.58739</v>
      </c>
      <c r="G9" s="73">
        <f t="shared" si="1"/>
        <v>46590.95866</v>
      </c>
      <c r="H9" s="73">
        <f t="shared" si="1"/>
        <v>47742.15442</v>
      </c>
      <c r="I9" s="73">
        <f t="shared" si="1"/>
        <v>48787.08595</v>
      </c>
      <c r="J9" s="73">
        <f t="shared" si="1"/>
        <v>49371.53918</v>
      </c>
      <c r="K9" s="73">
        <f t="shared" si="1"/>
        <v>49973.70312</v>
      </c>
      <c r="L9" s="73">
        <f t="shared" si="1"/>
        <v>48745.76098</v>
      </c>
      <c r="M9" s="73">
        <f t="shared" si="1"/>
        <v>47931.06859</v>
      </c>
      <c r="N9" s="73">
        <f t="shared" si="1"/>
        <v>48539.1361</v>
      </c>
      <c r="O9" s="73">
        <f t="shared" si="1"/>
        <v>49967.79955</v>
      </c>
      <c r="P9" s="73">
        <f t="shared" si="1"/>
        <v>52199.34826</v>
      </c>
      <c r="Q9" s="73">
        <f t="shared" si="1"/>
        <v>52907.77642</v>
      </c>
      <c r="R9" s="73">
        <f t="shared" si="1"/>
        <v>54454.51123</v>
      </c>
      <c r="S9" s="73">
        <f t="shared" si="1"/>
        <v>53852.3473</v>
      </c>
      <c r="T9" s="73">
        <f t="shared" si="1"/>
        <v>53061.26918</v>
      </c>
      <c r="U9" s="73">
        <f t="shared" si="1"/>
        <v>52370.55173</v>
      </c>
      <c r="V9" s="73">
        <f t="shared" si="1"/>
        <v>52081.2769</v>
      </c>
      <c r="W9" s="73">
        <f t="shared" si="1"/>
        <v>53681.14382</v>
      </c>
      <c r="X9" s="73">
        <f t="shared" si="1"/>
        <v>53728.37237</v>
      </c>
      <c r="Y9" s="73">
        <f t="shared" si="1"/>
        <v>53108.49773</v>
      </c>
      <c r="Z9" s="73">
        <f t="shared" si="1"/>
        <v>51225.25954</v>
      </c>
      <c r="AA9" s="73">
        <f t="shared" si="1"/>
        <v>0</v>
      </c>
      <c r="AB9" s="77">
        <f t="shared" si="1"/>
        <v>0</v>
      </c>
      <c r="AC9" s="73">
        <f t="shared" si="1"/>
        <v>0</v>
      </c>
      <c r="AD9" s="73">
        <f t="shared" si="1"/>
        <v>0</v>
      </c>
      <c r="AE9" s="73">
        <f t="shared" si="1"/>
        <v>0</v>
      </c>
      <c r="AF9" s="74">
        <f t="shared" si="2"/>
        <v>1161816.279</v>
      </c>
      <c r="AG9" s="78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</row>
    <row r="10" ht="9.75" customHeight="1">
      <c r="A10" s="75"/>
      <c r="B10" s="75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1"/>
      <c r="AG10" s="78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</row>
    <row r="11" ht="9.75" customHeight="1">
      <c r="A11" s="75"/>
      <c r="B11" s="75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2"/>
      <c r="S11" s="83"/>
      <c r="T11" s="83"/>
      <c r="U11" s="83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78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</row>
    <row r="12" ht="24.75" customHeight="1">
      <c r="A12" s="62"/>
      <c r="B12" s="62"/>
      <c r="C12" s="84" t="s">
        <v>20</v>
      </c>
      <c r="D12" s="84" t="s">
        <v>10</v>
      </c>
      <c r="E12" s="84" t="s">
        <v>4</v>
      </c>
      <c r="F12" s="84" t="s">
        <v>5</v>
      </c>
      <c r="G12" s="84" t="s">
        <v>6</v>
      </c>
      <c r="H12" s="84" t="s">
        <v>7</v>
      </c>
      <c r="I12" s="84" t="s">
        <v>8</v>
      </c>
      <c r="J12" s="84" t="s">
        <v>9</v>
      </c>
      <c r="K12" s="84" t="s">
        <v>10</v>
      </c>
      <c r="L12" s="84" t="s">
        <v>4</v>
      </c>
      <c r="M12" s="84" t="s">
        <v>5</v>
      </c>
      <c r="N12" s="84" t="s">
        <v>6</v>
      </c>
      <c r="O12" s="84" t="s">
        <v>7</v>
      </c>
      <c r="P12" s="84" t="s">
        <v>8</v>
      </c>
      <c r="Q12" s="84" t="s">
        <v>9</v>
      </c>
      <c r="R12" s="84" t="s">
        <v>10</v>
      </c>
      <c r="S12" s="84" t="s">
        <v>4</v>
      </c>
      <c r="T12" s="84" t="s">
        <v>5</v>
      </c>
      <c r="U12" s="84" t="s">
        <v>6</v>
      </c>
      <c r="V12" s="84" t="s">
        <v>7</v>
      </c>
      <c r="W12" s="84" t="s">
        <v>8</v>
      </c>
      <c r="X12" s="84" t="s">
        <v>9</v>
      </c>
      <c r="Y12" s="84" t="s">
        <v>10</v>
      </c>
      <c r="Z12" s="85" t="s">
        <v>4</v>
      </c>
      <c r="AA12" s="85" t="s">
        <v>5</v>
      </c>
      <c r="AB12" s="85" t="s">
        <v>6</v>
      </c>
      <c r="AC12" s="84" t="s">
        <v>7</v>
      </c>
      <c r="AD12" s="84" t="s">
        <v>8</v>
      </c>
      <c r="AE12" s="84" t="s">
        <v>9</v>
      </c>
      <c r="AF12" s="85" t="s">
        <v>11</v>
      </c>
      <c r="AG12" s="86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</row>
    <row r="13" ht="21.75" customHeight="1">
      <c r="A13" s="87"/>
      <c r="B13" s="66"/>
      <c r="C13" s="88" t="s">
        <v>25</v>
      </c>
      <c r="D13" s="89">
        <v>0.8197</v>
      </c>
      <c r="E13" s="90">
        <v>0.8113</v>
      </c>
      <c r="F13" s="90">
        <v>0.8009</v>
      </c>
      <c r="G13" s="90">
        <v>0.7949</v>
      </c>
      <c r="H13" s="90">
        <v>0.8047</v>
      </c>
      <c r="I13" s="90">
        <v>0.8235</v>
      </c>
      <c r="J13" s="90">
        <v>0.8453</v>
      </c>
      <c r="K13" s="90">
        <v>0.8408</v>
      </c>
      <c r="L13" s="90">
        <v>0.8284</v>
      </c>
      <c r="M13" s="90">
        <v>0.815</v>
      </c>
      <c r="N13" s="90">
        <v>0.8161</v>
      </c>
      <c r="O13" s="90">
        <v>0.8342</v>
      </c>
      <c r="P13" s="90">
        <v>0.8607</v>
      </c>
      <c r="Q13" s="90">
        <v>0.8844</v>
      </c>
      <c r="R13" s="90">
        <v>0.908</v>
      </c>
      <c r="S13" s="90">
        <v>0.904</v>
      </c>
      <c r="T13" s="90">
        <v>0.8866</v>
      </c>
      <c r="U13" s="90">
        <v>0.874</v>
      </c>
      <c r="V13" s="90">
        <v>0.8737</v>
      </c>
      <c r="W13" s="90">
        <v>0.8915</v>
      </c>
      <c r="X13" s="90">
        <v>0.9071</v>
      </c>
      <c r="Y13" s="90">
        <v>0.904</v>
      </c>
      <c r="Z13" s="90">
        <v>0.8906</v>
      </c>
      <c r="AA13" s="90">
        <v>0.8628</v>
      </c>
      <c r="AB13" s="90">
        <v>0.8543</v>
      </c>
      <c r="AC13" s="90">
        <v>0.8465</v>
      </c>
      <c r="AD13" s="90">
        <v>0.8463</v>
      </c>
      <c r="AE13" s="90">
        <v>0.8572</v>
      </c>
      <c r="AF13" s="91">
        <f>AVERAGE(D13:AE13)</f>
        <v>0.8530892857</v>
      </c>
      <c r="AG13" s="92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</row>
    <row r="14" ht="21.75" customHeight="1">
      <c r="A14" s="93">
        <v>58614.0</v>
      </c>
      <c r="B14" s="94"/>
      <c r="C14" s="95" t="s">
        <v>23</v>
      </c>
      <c r="D14" s="77">
        <f>(A14)*0.99</f>
        <v>58027.86</v>
      </c>
      <c r="E14" s="77">
        <f>(A14)*0.99</f>
        <v>58027.86</v>
      </c>
      <c r="F14" s="77">
        <f>(A14)*0.99</f>
        <v>58027.86</v>
      </c>
      <c r="G14" s="77">
        <f>(A14*1)*0.99</f>
        <v>58027.86</v>
      </c>
      <c r="H14" s="77">
        <f>(A14*1)*0.99</f>
        <v>58027.86</v>
      </c>
      <c r="I14" s="77">
        <f>(A14*1)*0.99</f>
        <v>58027.86</v>
      </c>
      <c r="J14" s="77">
        <f>(A14*1)*0.99</f>
        <v>58027.86</v>
      </c>
      <c r="K14" s="77">
        <f>(A14*1)*0.99</f>
        <v>58027.86</v>
      </c>
      <c r="L14" s="77">
        <f>(A14*1)*0.99</f>
        <v>58027.86</v>
      </c>
      <c r="M14" s="77">
        <f>(A14*1)*0.99</f>
        <v>58027.86</v>
      </c>
      <c r="N14" s="77">
        <f>(A14*1)*0.99</f>
        <v>58027.86</v>
      </c>
      <c r="O14" s="77">
        <f>(A14*1)*0.99</f>
        <v>58027.86</v>
      </c>
      <c r="P14" s="77">
        <f>(A14*1)*0.99</f>
        <v>58027.86</v>
      </c>
      <c r="Q14" s="77">
        <f>(A14*1)*0.99</f>
        <v>58027.86</v>
      </c>
      <c r="R14" s="77">
        <f>(A14*1)*0.99</f>
        <v>58027.86</v>
      </c>
      <c r="S14" s="77">
        <f>(A14*1)*0.99</f>
        <v>58027.86</v>
      </c>
      <c r="T14" s="77">
        <f>(A14*1)*0.99</f>
        <v>58027.86</v>
      </c>
      <c r="U14" s="77">
        <f>(A14*1)*0.99</f>
        <v>58027.86</v>
      </c>
      <c r="V14" s="77">
        <f>(A14*1)*0.99</f>
        <v>58027.86</v>
      </c>
      <c r="W14" s="77">
        <f>(A14*1)*0.99</f>
        <v>58027.86</v>
      </c>
      <c r="X14" s="77">
        <f>(A14*1)*0.99</f>
        <v>58027.86</v>
      </c>
      <c r="Y14" s="77">
        <f>(A14*1)*0.99</f>
        <v>58027.86</v>
      </c>
      <c r="Z14" s="77">
        <f>(A14*1)*0.99</f>
        <v>58027.86</v>
      </c>
      <c r="AA14" s="77">
        <f>(A14*1)*0.99</f>
        <v>58027.86</v>
      </c>
      <c r="AB14" s="77">
        <f>(A14*1)*0.99</f>
        <v>58027.86</v>
      </c>
      <c r="AC14" s="77">
        <f>(A14*1)*0.99</f>
        <v>58027.86</v>
      </c>
      <c r="AD14" s="77">
        <f>(A14*1)*0.99</f>
        <v>58027.86</v>
      </c>
      <c r="AE14" s="77">
        <f>(A14*1)*0.99</f>
        <v>58027.86</v>
      </c>
      <c r="AF14" s="96">
        <f t="shared" ref="AF14:AF15" si="4">SUM(D14:AE14)</f>
        <v>1624780.08</v>
      </c>
      <c r="AG14" s="97"/>
      <c r="AH14" s="75"/>
      <c r="AI14" s="97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</row>
    <row r="15" ht="21.75" customHeight="1">
      <c r="A15" s="75"/>
      <c r="B15" s="75"/>
      <c r="C15" s="98" t="s">
        <v>24</v>
      </c>
      <c r="D15" s="77">
        <f t="shared" ref="D15:AE15" si="3">D14*D13</f>
        <v>47565.43684</v>
      </c>
      <c r="E15" s="77">
        <f t="shared" si="3"/>
        <v>47078.00282</v>
      </c>
      <c r="F15" s="77">
        <f t="shared" si="3"/>
        <v>46474.51307</v>
      </c>
      <c r="G15" s="77">
        <f t="shared" si="3"/>
        <v>46126.34591</v>
      </c>
      <c r="H15" s="77">
        <f t="shared" si="3"/>
        <v>46695.01894</v>
      </c>
      <c r="I15" s="77">
        <f t="shared" si="3"/>
        <v>47785.94271</v>
      </c>
      <c r="J15" s="77">
        <f t="shared" si="3"/>
        <v>49050.95006</v>
      </c>
      <c r="K15" s="77">
        <f t="shared" si="3"/>
        <v>48789.82469</v>
      </c>
      <c r="L15" s="77">
        <f t="shared" si="3"/>
        <v>48070.27922</v>
      </c>
      <c r="M15" s="77">
        <f t="shared" si="3"/>
        <v>47292.7059</v>
      </c>
      <c r="N15" s="77">
        <f t="shared" si="3"/>
        <v>47356.53655</v>
      </c>
      <c r="O15" s="77">
        <f t="shared" si="3"/>
        <v>48406.84081</v>
      </c>
      <c r="P15" s="77">
        <f t="shared" si="3"/>
        <v>49944.5791</v>
      </c>
      <c r="Q15" s="77">
        <f t="shared" si="3"/>
        <v>51319.83938</v>
      </c>
      <c r="R15" s="77">
        <f t="shared" si="3"/>
        <v>52689.29688</v>
      </c>
      <c r="S15" s="77">
        <f t="shared" si="3"/>
        <v>52457.18544</v>
      </c>
      <c r="T15" s="77">
        <f t="shared" si="3"/>
        <v>51447.50068</v>
      </c>
      <c r="U15" s="77">
        <f t="shared" si="3"/>
        <v>50716.34964</v>
      </c>
      <c r="V15" s="77">
        <f t="shared" si="3"/>
        <v>50698.94128</v>
      </c>
      <c r="W15" s="77">
        <f t="shared" si="3"/>
        <v>51731.83719</v>
      </c>
      <c r="X15" s="77">
        <f t="shared" si="3"/>
        <v>52637.07181</v>
      </c>
      <c r="Y15" s="77">
        <f t="shared" si="3"/>
        <v>52457.18544</v>
      </c>
      <c r="Z15" s="77">
        <f t="shared" si="3"/>
        <v>51679.61212</v>
      </c>
      <c r="AA15" s="77">
        <f t="shared" si="3"/>
        <v>50066.43761</v>
      </c>
      <c r="AB15" s="77">
        <f t="shared" si="3"/>
        <v>49573.2008</v>
      </c>
      <c r="AC15" s="77">
        <f t="shared" si="3"/>
        <v>49120.58349</v>
      </c>
      <c r="AD15" s="77">
        <f t="shared" si="3"/>
        <v>49108.97792</v>
      </c>
      <c r="AE15" s="77">
        <f t="shared" si="3"/>
        <v>49741.48159</v>
      </c>
      <c r="AF15" s="96">
        <f t="shared" si="4"/>
        <v>1386082.478</v>
      </c>
      <c r="AG15" s="99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</row>
    <row r="16" ht="21.75" customHeight="1">
      <c r="A16" s="100"/>
      <c r="B16" s="100"/>
      <c r="C16" s="101" t="s">
        <v>26</v>
      </c>
      <c r="D16" s="102">
        <f t="shared" ref="D16:AF16" si="5">D7-D13</f>
        <v>-0.0103</v>
      </c>
      <c r="E16" s="102">
        <f t="shared" si="5"/>
        <v>-0.0083</v>
      </c>
      <c r="F16" s="102">
        <f t="shared" si="5"/>
        <v>-0.0165</v>
      </c>
      <c r="G16" s="102">
        <f t="shared" si="5"/>
        <v>-0.0057</v>
      </c>
      <c r="H16" s="102">
        <f t="shared" si="5"/>
        <v>0.004</v>
      </c>
      <c r="I16" s="102">
        <f t="shared" si="5"/>
        <v>0.0029</v>
      </c>
      <c r="J16" s="102">
        <f t="shared" si="5"/>
        <v>-0.009</v>
      </c>
      <c r="K16" s="102">
        <f t="shared" si="5"/>
        <v>0.0057</v>
      </c>
      <c r="L16" s="102">
        <f t="shared" si="5"/>
        <v>-0.0027</v>
      </c>
      <c r="M16" s="102">
        <f t="shared" si="5"/>
        <v>-0.0031</v>
      </c>
      <c r="N16" s="102">
        <f t="shared" si="5"/>
        <v>0.0061</v>
      </c>
      <c r="O16" s="102">
        <f t="shared" si="5"/>
        <v>0.0122</v>
      </c>
      <c r="P16" s="102">
        <f t="shared" si="5"/>
        <v>0.0235</v>
      </c>
      <c r="Q16" s="102">
        <f t="shared" si="5"/>
        <v>0.0118</v>
      </c>
      <c r="R16" s="102">
        <f t="shared" si="5"/>
        <v>0.0144</v>
      </c>
      <c r="S16" s="102">
        <f t="shared" si="5"/>
        <v>0.0082</v>
      </c>
      <c r="T16" s="102">
        <f t="shared" si="5"/>
        <v>0.0122</v>
      </c>
      <c r="U16" s="102">
        <f t="shared" si="5"/>
        <v>0.0131</v>
      </c>
      <c r="V16" s="102">
        <f t="shared" si="5"/>
        <v>0.0085</v>
      </c>
      <c r="W16" s="102">
        <f t="shared" si="5"/>
        <v>0.0178</v>
      </c>
      <c r="X16" s="102">
        <f t="shared" si="5"/>
        <v>0.003</v>
      </c>
      <c r="Y16" s="102">
        <f t="shared" si="5"/>
        <v>-0.0044</v>
      </c>
      <c r="Z16" s="102">
        <f t="shared" si="5"/>
        <v>-0.0229</v>
      </c>
      <c r="AA16" s="102">
        <f t="shared" si="5"/>
        <v>-0.8628</v>
      </c>
      <c r="AB16" s="102">
        <f t="shared" si="5"/>
        <v>-0.8543</v>
      </c>
      <c r="AC16" s="102">
        <f t="shared" si="5"/>
        <v>-0.8465</v>
      </c>
      <c r="AD16" s="102">
        <f t="shared" si="5"/>
        <v>-0.8463</v>
      </c>
      <c r="AE16" s="102">
        <f t="shared" si="5"/>
        <v>-0.8572</v>
      </c>
      <c r="AF16" s="103">
        <f t="shared" si="5"/>
        <v>0.002558540373</v>
      </c>
      <c r="AG16" s="104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</row>
    <row r="17" ht="21.75" customHeight="1">
      <c r="A17" s="105"/>
      <c r="B17" s="105"/>
      <c r="C17" s="106" t="s">
        <v>27</v>
      </c>
      <c r="D17" s="107">
        <f t="shared" ref="D17:AF17" si="6">D9-D15</f>
        <v>218.04255</v>
      </c>
      <c r="E17" s="107">
        <f t="shared" si="6"/>
        <v>327.648222</v>
      </c>
      <c r="F17" s="107">
        <f t="shared" si="6"/>
        <v>-166.925682</v>
      </c>
      <c r="G17" s="107">
        <f t="shared" si="6"/>
        <v>464.612742</v>
      </c>
      <c r="H17" s="107">
        <f t="shared" si="6"/>
        <v>1047.135474</v>
      </c>
      <c r="I17" s="107">
        <f t="shared" si="6"/>
        <v>1001.143242</v>
      </c>
      <c r="J17" s="107">
        <f t="shared" si="6"/>
        <v>320.589126</v>
      </c>
      <c r="K17" s="107">
        <f t="shared" si="6"/>
        <v>1183.878432</v>
      </c>
      <c r="L17" s="107">
        <f t="shared" si="6"/>
        <v>675.481752</v>
      </c>
      <c r="M17" s="107">
        <f t="shared" si="6"/>
        <v>638.362692</v>
      </c>
      <c r="N17" s="107">
        <f t="shared" si="6"/>
        <v>1182.59955</v>
      </c>
      <c r="O17" s="107">
        <f t="shared" si="6"/>
        <v>1560.95874</v>
      </c>
      <c r="P17" s="107">
        <f t="shared" si="6"/>
        <v>2254.769154</v>
      </c>
      <c r="Q17" s="107">
        <f t="shared" si="6"/>
        <v>1587.937032</v>
      </c>
      <c r="R17" s="107">
        <f t="shared" si="6"/>
        <v>1765.214352</v>
      </c>
      <c r="S17" s="107">
        <f t="shared" si="6"/>
        <v>1395.161856</v>
      </c>
      <c r="T17" s="107">
        <f t="shared" si="6"/>
        <v>1613.768508</v>
      </c>
      <c r="U17" s="107">
        <f t="shared" si="6"/>
        <v>1654.202088</v>
      </c>
      <c r="V17" s="107">
        <f t="shared" si="6"/>
        <v>1382.335614</v>
      </c>
      <c r="W17" s="107">
        <f t="shared" si="6"/>
        <v>1949.306634</v>
      </c>
      <c r="X17" s="107">
        <f t="shared" si="6"/>
        <v>1091.300562</v>
      </c>
      <c r="Y17" s="107">
        <f t="shared" si="6"/>
        <v>651.312288</v>
      </c>
      <c r="Z17" s="107">
        <f t="shared" si="6"/>
        <v>-454.35258</v>
      </c>
      <c r="AA17" s="107">
        <f t="shared" si="6"/>
        <v>-50066.43761</v>
      </c>
      <c r="AB17" s="107">
        <f t="shared" si="6"/>
        <v>-49573.2008</v>
      </c>
      <c r="AC17" s="107">
        <f t="shared" si="6"/>
        <v>-49120.58349</v>
      </c>
      <c r="AD17" s="107">
        <f t="shared" si="6"/>
        <v>-49108.97792</v>
      </c>
      <c r="AE17" s="107">
        <f t="shared" si="6"/>
        <v>-49741.48159</v>
      </c>
      <c r="AF17" s="108">
        <f t="shared" si="6"/>
        <v>-224266.1991</v>
      </c>
      <c r="AG17" s="53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ht="21.75" customHeight="1">
      <c r="A18" s="105"/>
      <c r="B18" s="105"/>
      <c r="C18" s="106" t="s">
        <v>28</v>
      </c>
      <c r="D18" s="102">
        <f t="shared" ref="D18:AF18" si="7">(D9/D15)-1</f>
        <v>0.004584054399</v>
      </c>
      <c r="E18" s="102">
        <f t="shared" si="7"/>
        <v>0.006959688228</v>
      </c>
      <c r="F18" s="102">
        <f t="shared" si="7"/>
        <v>-0.003591768282</v>
      </c>
      <c r="G18" s="102">
        <f t="shared" si="7"/>
        <v>0.01007261106</v>
      </c>
      <c r="H18" s="102">
        <f t="shared" si="7"/>
        <v>0.02242499302</v>
      </c>
      <c r="I18" s="102">
        <f t="shared" si="7"/>
        <v>0.02095058055</v>
      </c>
      <c r="J18" s="102">
        <f t="shared" si="7"/>
        <v>0.006535839278</v>
      </c>
      <c r="K18" s="102">
        <f t="shared" si="7"/>
        <v>0.02426486341</v>
      </c>
      <c r="L18" s="102">
        <f t="shared" si="7"/>
        <v>0.01405196231</v>
      </c>
      <c r="M18" s="102">
        <f t="shared" si="7"/>
        <v>0.01349812154</v>
      </c>
      <c r="N18" s="102">
        <f t="shared" si="7"/>
        <v>0.02497225592</v>
      </c>
      <c r="O18" s="102">
        <f t="shared" si="7"/>
        <v>0.03224665592</v>
      </c>
      <c r="P18" s="102">
        <f t="shared" si="7"/>
        <v>0.04514542308</v>
      </c>
      <c r="Q18" s="102">
        <f t="shared" si="7"/>
        <v>0.03094197198</v>
      </c>
      <c r="R18" s="102">
        <f t="shared" si="7"/>
        <v>0.03350233267</v>
      </c>
      <c r="S18" s="102">
        <f t="shared" si="7"/>
        <v>0.02659620116</v>
      </c>
      <c r="T18" s="102">
        <f t="shared" si="7"/>
        <v>0.03136728678</v>
      </c>
      <c r="U18" s="102">
        <f t="shared" si="7"/>
        <v>0.03261674193</v>
      </c>
      <c r="V18" s="102">
        <f t="shared" si="7"/>
        <v>0.02726557161</v>
      </c>
      <c r="W18" s="102">
        <f t="shared" si="7"/>
        <v>0.03768098602</v>
      </c>
      <c r="X18" s="102">
        <f t="shared" si="7"/>
        <v>0.02073254694</v>
      </c>
      <c r="Y18" s="102">
        <f t="shared" si="7"/>
        <v>0.01241607384</v>
      </c>
      <c r="Z18" s="102">
        <f t="shared" si="7"/>
        <v>-0.008791718076</v>
      </c>
      <c r="AA18" s="102">
        <f t="shared" si="7"/>
        <v>-1</v>
      </c>
      <c r="AB18" s="102">
        <f t="shared" si="7"/>
        <v>-1</v>
      </c>
      <c r="AC18" s="102">
        <f t="shared" si="7"/>
        <v>-1</v>
      </c>
      <c r="AD18" s="102">
        <f t="shared" si="7"/>
        <v>-1</v>
      </c>
      <c r="AE18" s="102">
        <f t="shared" si="7"/>
        <v>-1</v>
      </c>
      <c r="AF18" s="103">
        <f t="shared" si="7"/>
        <v>-0.1617985961</v>
      </c>
      <c r="AG18" s="53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ht="15.75" customHeight="1">
      <c r="A19" s="105"/>
      <c r="B19" s="105"/>
      <c r="C19" s="42" t="s">
        <v>29</v>
      </c>
      <c r="D19" s="105"/>
      <c r="E19" s="109"/>
      <c r="F19" s="110"/>
      <c r="G19" s="111"/>
      <c r="H19" s="111"/>
      <c r="I19" s="111"/>
      <c r="J19" s="105"/>
      <c r="K19" s="112"/>
      <c r="L19" s="113"/>
      <c r="M19" s="113"/>
      <c r="N19" s="113"/>
      <c r="O19" s="113"/>
      <c r="P19" s="113"/>
      <c r="Q19" s="113"/>
      <c r="R19" s="114"/>
      <c r="S19" s="115"/>
      <c r="T19" s="115"/>
      <c r="U19" s="115"/>
      <c r="V19" s="113"/>
      <c r="W19" s="113"/>
      <c r="X19" s="116"/>
      <c r="Y19" s="113"/>
      <c r="Z19" s="113"/>
      <c r="AA19" s="113"/>
      <c r="AB19" s="113"/>
      <c r="AC19" s="113"/>
      <c r="AD19" s="113"/>
      <c r="AE19" s="113"/>
      <c r="AF19" s="117"/>
      <c r="AG19" s="50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ht="15.75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18"/>
      <c r="AB20" s="105"/>
      <c r="AC20" s="105"/>
      <c r="AD20" s="105"/>
      <c r="AE20" s="105"/>
      <c r="AF20" s="119"/>
      <c r="AG20" s="50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ht="15.75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19"/>
      <c r="AG21" s="50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ht="15.75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19"/>
      <c r="AG22" s="50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ht="15.75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19"/>
      <c r="AG23" s="50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ht="15.75" customHeight="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19"/>
      <c r="AG24" s="50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ht="15.7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19"/>
      <c r="AG25" s="50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ht="15.75" customHeigh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19"/>
      <c r="AG26" s="50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ht="15.75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19"/>
      <c r="AG27" s="50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ht="15.75" customHeigh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19"/>
      <c r="AG28" s="50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ht="15.7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19"/>
      <c r="AG29" s="50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ht="15.75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19"/>
      <c r="AG30" s="50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ht="15.7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19"/>
      <c r="AG31" s="50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ht="15.75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19"/>
      <c r="AG32" s="50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ht="15.75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19"/>
      <c r="AG33" s="50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ht="15.75" customHeight="1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19"/>
      <c r="AG34" s="50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ht="15.75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19"/>
      <c r="AG35" s="50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</row>
    <row r="36" ht="15.75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19"/>
      <c r="AG36" s="50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</row>
    <row r="37" ht="15.75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19"/>
      <c r="AG37" s="50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ht="15.75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19"/>
      <c r="AG38" s="50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ht="15.75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19"/>
      <c r="AG39" s="50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ht="15.75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19"/>
      <c r="AG40" s="50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ht="15.75" customHeight="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19"/>
      <c r="AG41" s="50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ht="15.7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19"/>
      <c r="AG42" s="50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ht="15.75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19"/>
      <c r="AG43" s="50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ht="15.75" customHeight="1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19"/>
      <c r="AG44" s="50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ht="15.75" customHeight="1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19"/>
      <c r="AG45" s="50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ht="15.75" customHeight="1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19"/>
      <c r="AG46" s="50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ht="15.75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19"/>
      <c r="AG47" s="50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ht="15.75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19"/>
      <c r="AG48" s="50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ht="15.75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19"/>
      <c r="AG49" s="50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ht="15.7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19"/>
      <c r="AG50" s="50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ht="15.7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19"/>
      <c r="AG51" s="50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ht="15.7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19"/>
      <c r="AG52" s="50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ht="15.7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19"/>
      <c r="AG53" s="50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ht="15.7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19"/>
      <c r="AG54" s="50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ht="15.75" customHeight="1">
      <c r="A55" s="105"/>
      <c r="B55" s="105"/>
      <c r="C55" s="105"/>
      <c r="D55" s="105"/>
      <c r="E55" s="105"/>
      <c r="F55" s="105"/>
      <c r="G55" s="120"/>
      <c r="H55" s="121"/>
      <c r="I55" s="121"/>
      <c r="J55" s="122"/>
      <c r="K55" s="123"/>
      <c r="L55" s="122"/>
      <c r="M55" s="122"/>
      <c r="N55" s="122"/>
      <c r="O55" s="120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19"/>
      <c r="AG55" s="50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ht="15.75" customHeight="1">
      <c r="A56" s="105"/>
      <c r="B56" s="105"/>
      <c r="C56" s="105"/>
      <c r="D56" s="105"/>
      <c r="E56" s="105"/>
      <c r="F56" s="105"/>
      <c r="G56" s="120"/>
      <c r="H56" s="121"/>
      <c r="I56" s="121"/>
      <c r="J56" s="122"/>
      <c r="K56" s="123"/>
      <c r="L56" s="122"/>
      <c r="M56" s="122"/>
      <c r="N56" s="122"/>
      <c r="O56" s="120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19"/>
      <c r="AG56" s="50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ht="15.75" customHeight="1">
      <c r="A57" s="105"/>
      <c r="B57" s="105"/>
      <c r="C57" s="105"/>
      <c r="D57" s="105"/>
      <c r="E57" s="105"/>
      <c r="F57" s="105"/>
      <c r="G57" s="120"/>
      <c r="H57" s="121"/>
      <c r="I57" s="121"/>
      <c r="J57" s="122"/>
      <c r="K57" s="123"/>
      <c r="L57" s="122"/>
      <c r="M57" s="122"/>
      <c r="N57" s="122"/>
      <c r="O57" s="120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19"/>
      <c r="AG57" s="50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ht="15.7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19"/>
      <c r="AG58" s="50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ht="15.75" customHeigh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19"/>
      <c r="AG59" s="50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ht="15.75" customHeight="1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19"/>
      <c r="AG60" s="50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ht="15.75" customHeight="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19"/>
      <c r="AG61" s="50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ht="15.75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19"/>
      <c r="AG62" s="50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ht="15.7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19"/>
      <c r="AG63" s="50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ht="15.7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19"/>
      <c r="AG64" s="50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ht="15.7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19"/>
      <c r="AG65" s="50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ht="15.7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19"/>
      <c r="AG66" s="50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ht="15.7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19"/>
      <c r="AG67" s="50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ht="15.7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19"/>
      <c r="AG68" s="50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ht="15.7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19"/>
      <c r="AG69" s="50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ht="15.7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19"/>
      <c r="AG70" s="50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ht="15.7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19"/>
      <c r="AG71" s="50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ht="15.7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19"/>
      <c r="AG72" s="50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ht="15.7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19"/>
      <c r="AG73" s="50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ht="15.7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19"/>
      <c r="AG74" s="50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ht="15.7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19"/>
      <c r="AG75" s="50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ht="15.75" customHeigh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19"/>
      <c r="AG76" s="50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ht="15.75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19"/>
      <c r="AG77" s="50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ht="15.75" customHeigh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19"/>
      <c r="AG78" s="50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ht="15.7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19"/>
      <c r="AG79" s="50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ht="15.75" customHeigh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19"/>
      <c r="AG80" s="50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ht="15.7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19"/>
      <c r="AG81" s="50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ht="15.7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19"/>
      <c r="AG82" s="50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ht="15.7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19"/>
      <c r="AG83" s="50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ht="15.75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19"/>
      <c r="AG84" s="50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ht="15.7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19"/>
      <c r="AG85" s="50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ht="15.7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19"/>
      <c r="AG86" s="50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ht="15.7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19"/>
      <c r="AG87" s="50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ht="15.7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19"/>
      <c r="AG88" s="50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ht="15.75" customHeigh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19"/>
      <c r="AG89" s="50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ht="15.75" customHeigh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19"/>
      <c r="AG90" s="50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ht="15.7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19"/>
      <c r="AG91" s="50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ht="15.7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19"/>
      <c r="AG92" s="50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ht="15.7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19"/>
      <c r="AG93" s="50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ht="15.7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19"/>
      <c r="AG94" s="50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ht="15.7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19"/>
      <c r="AG95" s="50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ht="15.7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19"/>
      <c r="AG96" s="50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ht="15.7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19"/>
      <c r="AG97" s="50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ht="15.75" customHeigh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19"/>
      <c r="AG98" s="50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ht="15.75" customHeigh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19"/>
      <c r="AG99" s="50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ht="15.75" customHeigh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19"/>
      <c r="AG100" s="50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ht="15.75" customHeigh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19"/>
      <c r="AG101" s="50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ht="15.75" customHeigh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19"/>
      <c r="AG102" s="50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ht="15.75" customHeigh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19"/>
      <c r="AG103" s="50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</row>
    <row r="104" ht="15.75" customHeigh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19"/>
      <c r="AG104" s="50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</row>
    <row r="105" ht="15.75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19"/>
      <c r="AG105" s="50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ht="15.75" customHeigh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19"/>
      <c r="AG106" s="50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ht="15.75" customHeigh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19"/>
      <c r="AG107" s="50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ht="15.75" customHeigh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19"/>
      <c r="AG108" s="50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ht="15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19"/>
      <c r="AG109" s="50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ht="15.75" customHeigh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19"/>
      <c r="AG110" s="50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ht="15.75" customHeigh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19"/>
      <c r="AG111" s="50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ht="15.75" customHeigh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19"/>
      <c r="AG112" s="50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ht="15.75" customHeigh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19"/>
      <c r="AG113" s="50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ht="15.75" customHeigh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19"/>
      <c r="AG114" s="50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ht="15.75" customHeigh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19"/>
      <c r="AG115" s="50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ht="15.75" customHeigh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19"/>
      <c r="AG116" s="50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ht="15.75" customHeigh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19"/>
      <c r="AG117" s="50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ht="15.75" customHeight="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19"/>
      <c r="AG118" s="50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ht="15.75" customHeight="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19"/>
      <c r="AG119" s="50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ht="15.75" customHeight="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19"/>
      <c r="AG120" s="50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ht="15.75" customHeight="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19"/>
      <c r="AG121" s="50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ht="15.75" customHeigh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19"/>
      <c r="AG122" s="50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ht="15.75" customHeight="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19"/>
      <c r="AG123" s="50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ht="15.75" customHeight="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19"/>
      <c r="AG124" s="50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ht="15.75" customHeight="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19"/>
      <c r="AG125" s="50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ht="15.75" customHeight="1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19"/>
      <c r="AG126" s="50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ht="15.75" customHeight="1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19"/>
      <c r="AG127" s="50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ht="15.75" customHeight="1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19"/>
      <c r="AG128" s="50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ht="15.75" customHeight="1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19"/>
      <c r="AG129" s="50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ht="15.75" customHeight="1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19"/>
      <c r="AG130" s="50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ht="15.75" customHeight="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19"/>
      <c r="AG131" s="50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ht="15.75" customHeight="1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19"/>
      <c r="AG132" s="50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ht="15.75" customHeight="1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19"/>
      <c r="AG133" s="50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ht="15.75" customHeight="1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19"/>
      <c r="AG134" s="50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ht="15.75" customHeight="1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19"/>
      <c r="AG135" s="50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ht="15.75" customHeight="1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19"/>
      <c r="AG136" s="50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ht="15.75" customHeight="1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19"/>
      <c r="AG137" s="50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ht="15.75" customHeight="1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19"/>
      <c r="AG138" s="50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ht="15.75" customHeight="1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19"/>
      <c r="AG139" s="50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ht="15.75" customHeight="1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19"/>
      <c r="AG140" s="50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ht="15.75" customHeight="1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19"/>
      <c r="AG141" s="50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ht="15.75" customHeight="1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19"/>
      <c r="AG142" s="50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ht="15.75" customHeight="1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19"/>
      <c r="AG143" s="50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ht="15.75" customHeight="1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19"/>
      <c r="AG144" s="50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ht="15.75" customHeight="1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19"/>
      <c r="AG145" s="50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ht="15.75" customHeight="1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19"/>
      <c r="AG146" s="50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ht="15.75" customHeight="1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19"/>
      <c r="AG147" s="50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ht="15.75" customHeight="1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19"/>
      <c r="AG148" s="50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ht="15.75" customHeight="1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19"/>
      <c r="AG149" s="50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ht="15.75" customHeight="1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19"/>
      <c r="AG150" s="50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ht="15.75" customHeight="1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19"/>
      <c r="AG151" s="50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ht="15.75" customHeight="1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19"/>
      <c r="AG152" s="50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ht="15.75" customHeight="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19"/>
      <c r="AG153" s="50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ht="15.75" customHeight="1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19"/>
      <c r="AG154" s="50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ht="15.75" customHeight="1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19"/>
      <c r="AG155" s="50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ht="15.75" customHeight="1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19"/>
      <c r="AG156" s="50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ht="15.75" customHeight="1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19"/>
      <c r="AG157" s="50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ht="15.75" customHeight="1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19"/>
      <c r="AG158" s="50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ht="15.75" customHeight="1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19"/>
      <c r="AG159" s="50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ht="15.75" customHeight="1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19"/>
      <c r="AG160" s="50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ht="15.75" customHeight="1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19"/>
      <c r="AG161" s="50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ht="15.75" customHeight="1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19"/>
      <c r="AG162" s="50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ht="15.75" customHeight="1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19"/>
      <c r="AG163" s="50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ht="15.75" customHeight="1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19"/>
      <c r="AG164" s="50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ht="15.75" customHeight="1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19"/>
      <c r="AG165" s="50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ht="15.75" customHeight="1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19"/>
      <c r="AG166" s="50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ht="15.75" customHeight="1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19"/>
      <c r="AG167" s="50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ht="15.75" customHeight="1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19"/>
      <c r="AG168" s="50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ht="15.75" customHeight="1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19"/>
      <c r="AG169" s="50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ht="15.75" customHeight="1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19"/>
      <c r="AG170" s="50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ht="15.75" customHeight="1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19"/>
      <c r="AG171" s="50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</row>
    <row r="172" ht="15.75" customHeight="1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19"/>
      <c r="AG172" s="50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</row>
    <row r="173" ht="15.75" customHeight="1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19"/>
      <c r="AG173" s="50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ht="15.75" customHeight="1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19"/>
      <c r="AG174" s="50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ht="15.75" customHeight="1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19"/>
      <c r="AG175" s="50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ht="15.75" customHeight="1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19"/>
      <c r="AG176" s="50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ht="15.75" customHeight="1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19"/>
      <c r="AG177" s="50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ht="15.75" customHeight="1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19"/>
      <c r="AG178" s="50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ht="15.75" customHeight="1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19"/>
      <c r="AG179" s="50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ht="15.75" customHeight="1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19"/>
      <c r="AG180" s="50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ht="15.75" customHeight="1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19"/>
      <c r="AG181" s="50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ht="15.75" customHeight="1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19"/>
      <c r="AG182" s="50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ht="15.75" customHeight="1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19"/>
      <c r="AG183" s="50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ht="15.75" customHeight="1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19"/>
      <c r="AG184" s="50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ht="15.75" customHeight="1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19"/>
      <c r="AG185" s="50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ht="15.75" customHeight="1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19"/>
      <c r="AG186" s="50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ht="15.75" customHeight="1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19"/>
      <c r="AG187" s="50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ht="15.75" customHeight="1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19"/>
      <c r="AG188" s="50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ht="15.75" customHeight="1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19"/>
      <c r="AG189" s="50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ht="15.75" customHeight="1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19"/>
      <c r="AG190" s="50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ht="15.75" customHeight="1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19"/>
      <c r="AG191" s="50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ht="15.75" customHeight="1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19"/>
      <c r="AG192" s="50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ht="15.75" customHeight="1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19"/>
      <c r="AG193" s="50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ht="15.75" customHeight="1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19"/>
      <c r="AG194" s="50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ht="15.75" customHeight="1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19"/>
      <c r="AG195" s="50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ht="15.75" customHeight="1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19"/>
      <c r="AG196" s="50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ht="15.75" customHeight="1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19"/>
      <c r="AG197" s="50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ht="15.75" customHeight="1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19"/>
      <c r="AG198" s="50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ht="15.75" customHeight="1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19"/>
      <c r="AG199" s="50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ht="15.75" customHeight="1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19"/>
      <c r="AG200" s="50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ht="15.75" customHeight="1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19"/>
      <c r="AG201" s="50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ht="15.75" customHeight="1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19"/>
      <c r="AG202" s="50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ht="15.75" customHeight="1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19"/>
      <c r="AG203" s="50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ht="15.75" customHeight="1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19"/>
      <c r="AG204" s="50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ht="15.75" customHeight="1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19"/>
      <c r="AG205" s="50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ht="15.75" customHeight="1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19"/>
      <c r="AG206" s="50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ht="15.75" customHeight="1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19"/>
      <c r="AG207" s="50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ht="15.75" customHeight="1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19"/>
      <c r="AG208" s="50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ht="15.75" customHeight="1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19"/>
      <c r="AG209" s="50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ht="15.75" customHeight="1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19"/>
      <c r="AG210" s="50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ht="15.75" customHeight="1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19"/>
      <c r="AG211" s="50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ht="15.75" customHeight="1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19"/>
      <c r="AG212" s="50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ht="15.75" customHeight="1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19"/>
      <c r="AG213" s="50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ht="15.75" customHeight="1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19"/>
      <c r="AG214" s="50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ht="15.75" customHeight="1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19"/>
      <c r="AG215" s="50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ht="15.75" customHeight="1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19"/>
      <c r="AG216" s="50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ht="15.75" customHeight="1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19"/>
      <c r="AG217" s="50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ht="15.75" customHeight="1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19"/>
      <c r="AG218" s="50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ht="15.75" customHeight="1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19"/>
      <c r="AG219" s="50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P1:X1"/>
    <mergeCell ref="D2:AF2"/>
    <mergeCell ref="D3:AF3"/>
    <mergeCell ref="C5:C6"/>
    <mergeCell ref="AF5:AF6"/>
    <mergeCell ref="A8:B8"/>
    <mergeCell ref="A14:B14"/>
    <mergeCell ref="R19:U19"/>
  </mergeCells>
  <printOptions/>
  <pageMargins bottom="0.0" footer="0.0" header="0.0" left="0.0" right="0.0" top="0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